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1105"/>
  <workbookPr/>
  <bookViews>
    <workbookView xWindow="0" yWindow="0" windowWidth="25600" windowHeight="13960" activeTab="4"/>
  </bookViews>
  <sheets>
    <sheet name="Original Data" sheetId="1" r:id="rId1"/>
    <sheet name="Summary" sheetId="2" r:id="rId2"/>
    <sheet name="Standard Score" sheetId="7" r:id="rId3"/>
    <sheet name="Outcome Scores" sheetId="5" r:id="rId4"/>
    <sheet name="T-Test Scores" sheetId="8" r:id="rId5"/>
  </sheets>
  <definedNames/>
  <calcPr calcId="140001"/>
  <extLst/>
</workbook>
</file>

<file path=xl/sharedStrings.xml><?xml version="1.0" encoding="utf-8"?>
<sst xmlns="http://schemas.openxmlformats.org/spreadsheetml/2006/main" count="297" uniqueCount="146">
  <si>
    <t>Standard One: The visually literate student determines the nature and extent of the visual materials needed.</t>
  </si>
  <si>
    <t xml:space="preserve">Defines the purpose of the image within the project </t>
  </si>
  <si>
    <t>Defines the scope and environment of the planned image use</t>
  </si>
  <si>
    <t xml:space="preserve">Articulates criteria that need to be met by the image </t>
  </si>
  <si>
    <t>Identifies key concepts and terms that describe the needed image</t>
  </si>
  <si>
    <t>Identifies discipline-specific conventions for image use</t>
  </si>
  <si>
    <t>Explores image sources to increase familiarity with available images and generate ideas for relevant image content</t>
  </si>
  <si>
    <t xml:space="preserve">Investigates the scope, content, and potential usefulness of a range of image sources and formats </t>
  </si>
  <si>
    <t xml:space="preserve">Identifies different image and visual media types and materials </t>
  </si>
  <si>
    <t xml:space="preserve">Articulates ways images can be used to communicate data and information </t>
  </si>
  <si>
    <t>Recognizes that existing images can be modified or repurposed to produce new visual content</t>
  </si>
  <si>
    <t>Standard Two: The visually literate student finds and accesses needed images and visual media effectively and efficiently.</t>
  </si>
  <si>
    <t>Identifies interdisciplinary and discipline-specific image sources</t>
  </si>
  <si>
    <t>Articulates the advantages and disadvantages of various types of image sources and retrieval systems</t>
  </si>
  <si>
    <t>Recognizes how the image search process is affected by image rights and use restrictions</t>
  </si>
  <si>
    <t xml:space="preserve">Uses specialized online or in-person services to select image sources </t>
  </si>
  <si>
    <t>Selects the most appropriate image sources for the current project</t>
  </si>
  <si>
    <t>Develops a search strategy appropriate to the image need and aligned with available resources</t>
  </si>
  <si>
    <t xml:space="preserve">Recognizes the role of textual information in providing access to image content, and identifies types of textual information and metadata typically associated with images </t>
  </si>
  <si>
    <t xml:space="preserve">Recognizes that images are often organized differently than text-based information and that this affects the way images can be accessed </t>
  </si>
  <si>
    <t>Identifies keywords, synonyms, and related terms for the image needed, and maps those terms to the vocabulary used in the image source</t>
  </si>
  <si>
    <t>Uses images to find other images through exploration, social linking, visual search engines, or browsing</t>
  </si>
  <si>
    <t>Performs image and topical research concurrently, with each informing the other in an iterative resource-gathering process</t>
  </si>
  <si>
    <t>Assesses the quality, quantity, and appropriateness of images retrieved, and revises the search strategy as necessary</t>
  </si>
  <si>
    <t xml:space="preserve">Retrieves or reproduces the needed image using appropriate technologies or systems </t>
  </si>
  <si>
    <t xml:space="preserve">Accesses physical objects as needed to support the image research objective </t>
  </si>
  <si>
    <t>Organizes images and the information that accompanies them for personal retrieval, reuse, and scholarly citation</t>
  </si>
  <si>
    <t>Standard Three: The visually literate student interprets and analyzes the meanings of images and visual media.</t>
  </si>
  <si>
    <t>Looks carefully at an image and observes content and physical details</t>
  </si>
  <si>
    <t>Reads captions, metadata, and accompanying text to learn about an image</t>
  </si>
  <si>
    <t>Identifies the subject of an image</t>
  </si>
  <si>
    <t>Examines the relationships of images to each other and uses related images to inform interpretation</t>
  </si>
  <si>
    <t>Recognizes when more information about an image is needed, develops questions for further research, and conducts additional research as appropriate</t>
  </si>
  <si>
    <t xml:space="preserve">Describes cultural and historical factors relevant to the production of an image </t>
  </si>
  <si>
    <t>Examines the purposes and meanings of an image in its original context</t>
  </si>
  <si>
    <t xml:space="preserve">Explores choices made in the production of an image to construct meaning or influence interpretation </t>
  </si>
  <si>
    <t>Describes the intended audience for an image</t>
  </si>
  <si>
    <t>Explores representations of gender, ethnicity, and other cultural or social identifiers in images</t>
  </si>
  <si>
    <t>Investigates how the audience, context, and interpretation of an image may have changed over time</t>
  </si>
  <si>
    <t xml:space="preserve">Describes pictorial, graphic, and aesthetic elements of an image </t>
  </si>
  <si>
    <t>Identifies techniques, technologies, or materials used in the production of an image</t>
  </si>
  <si>
    <t>Determines whether an image is an original or a reproduction</t>
  </si>
  <si>
    <t xml:space="preserve">Examines an image for signs of editing, alteration, or manipulation </t>
  </si>
  <si>
    <t>Participates in classroom and other discussions about images</t>
  </si>
  <si>
    <t>Seeks expert and scholarly opinion about images, including information and analysis found in reference sources and scholarly publications</t>
  </si>
  <si>
    <t>Informs analysis with discipline-specific perspectives and approaches</t>
  </si>
  <si>
    <t>Standard Four: The visually literate student evaluates images and their sources.</t>
  </si>
  <si>
    <t>Evaluates how effectively an image achieves a specific purpose</t>
  </si>
  <si>
    <t>Assesses the appropriateness and impact of the visual message for the intended audience</t>
  </si>
  <si>
    <t>Critiques persuasive or manipulative strategies that may have been used in image production to influence interpretation</t>
  </si>
  <si>
    <t>Evaluates the use of visual signs, symbols, and conventions to convey meaning</t>
  </si>
  <si>
    <t>Analyzes the effect of image editing or manipulation on the meaning and reliability of the image</t>
  </si>
  <si>
    <t xml:space="preserve">Determines the accuracy and reliability of graphical representations of data </t>
  </si>
  <si>
    <t>Evaluates images using disciplinary criteria</t>
  </si>
  <si>
    <t xml:space="preserve">Evaluates the aesthetic and design characteristics of images </t>
  </si>
  <si>
    <t xml:space="preserve">Evaluates the technical characteristics of images </t>
  </si>
  <si>
    <t>Evaluates the quality of image reproductions, based on indicators such as color accuracy, resolution, manipulation levels, and comparison to other reproductions</t>
  </si>
  <si>
    <t>Evaluates information that accompanies images for accuracy, reliability, currency, and completeness</t>
  </si>
  <si>
    <t>Uses observation of visual content to evaluate textual information</t>
  </si>
  <si>
    <t>Verifies information that accompanies images by consulting multiple sources and conducting research as necessary</t>
  </si>
  <si>
    <t>Assesses reliability and accuracy of image sources based on evaluations of authority, and point of view or bias</t>
  </si>
  <si>
    <t>Makes judgments about image sources based on evaluations of image and information quality</t>
  </si>
  <si>
    <t>Critiques how an image source may create a new context for an image and thereby change its meaning</t>
  </si>
  <si>
    <t>Standard Five: The visually literate student uses images and visual media effectively.</t>
  </si>
  <si>
    <t>Plans for strategic use of images and visual media within a project</t>
  </si>
  <si>
    <t>Integrates images into projects purposefully, considering meaning, aesthetic criteria, visual impact, and audience</t>
  </si>
  <si>
    <t xml:space="preserve">Uses images for a variety of purposes </t>
  </si>
  <si>
    <t>Uses images for subject-specific and interdisciplinary research, communication, and learning</t>
  </si>
  <si>
    <t>Uses appropriate editing, presentation, communication, storage, and media tools and applications to prepare and work with images</t>
  </si>
  <si>
    <t>Determines image file format, size, and resolution requirements for a project, and converts images accordingly</t>
  </si>
  <si>
    <t xml:space="preserve">Edits images as appropriate for quality, layout, and display </t>
  </si>
  <si>
    <t>Experiments with different ways of integrating images into academic work</t>
  </si>
  <si>
    <t>Uses visual thinking skills to clarify and solve problems</t>
  </si>
  <si>
    <t xml:space="preserve">Writes clearly about images for different purposes </t>
  </si>
  <si>
    <t>Presents images effectively, considering meaning, aesthetic criteria, visual impact, rhetorical impact, and audience</t>
  </si>
  <si>
    <t>Discusses images critically with other individuals, expressing ideas, conveying meaning, and validating arguments</t>
  </si>
  <si>
    <t>Reflects on the effectiveness of own visual communications and use of images</t>
  </si>
  <si>
    <t>Standard Six: The visually literate student designs and creates meaningful images and visual media.</t>
  </si>
  <si>
    <t xml:space="preserve">Creates images and visual media to represent and communicate concepts, narratives, and arguments </t>
  </si>
  <si>
    <t xml:space="preserve">Constructs accurate and appropriate graphic representations of data and information </t>
  </si>
  <si>
    <t>Produces images and visual media for a defined audience</t>
  </si>
  <si>
    <t>Aligns visual content with the overall purpose of project</t>
  </si>
  <si>
    <t>Plans visual style and design in relation to project goals</t>
  </si>
  <si>
    <t>Uses aesthetic and design choices deliberately to enhance effective communication and convey meaning</t>
  </si>
  <si>
    <t>Uses creativity to incorporate existing image content into new visual products</t>
  </si>
  <si>
    <t>Experiments with image-production tools and technologies</t>
  </si>
  <si>
    <t>Identifies the best tools and technologies for creating the visual product</t>
  </si>
  <si>
    <t>Develops proficiency with a range of tools and technologies for creating images and visual media</t>
  </si>
  <si>
    <t>Evaluates personally created visual products based on project goals</t>
  </si>
  <si>
    <t>Evaluates personally created visual products based on disciplinary criteria and conventions</t>
  </si>
  <si>
    <t>Reflects on the role of personally created visual products as a meaningful contribution to research, learning, or communication</t>
  </si>
  <si>
    <t>Validates personally created visual products through discourse with others</t>
  </si>
  <si>
    <t>Revises personally created visual products based on evaluation</t>
  </si>
  <si>
    <t>Standard Seven: The visually literate student understands many of the ethical, legal, social, and economic issues surrounding the creation and use of images and visual media, and accesses and uses visual materials ethically.</t>
  </si>
  <si>
    <t>Develops familiarity with concepts and issues of intellectual property, copyright, and fair use as they apply to image content</t>
  </si>
  <si>
    <t>Develops familiarity with typical license restrictions prescribing appropriate image use</t>
  </si>
  <si>
    <t>Identifies issues of privacy, ethics, and safety involved with creating, using, and sharing images</t>
  </si>
  <si>
    <t>Explores issues surrounding image censorship</t>
  </si>
  <si>
    <t>Identifies institutional policies on access to image resources, and follows legal and ethical best practices</t>
  </si>
  <si>
    <t>Tracks copyright and use restrictions when images are reproduced, altered, converted to different formats, or disseminated to new contexts</t>
  </si>
  <si>
    <t>States rights and attribution information when disseminating personally created images</t>
  </si>
  <si>
    <t>Gives attribution to image creators in citations and credit statements to acknowledge authorship and author rights</t>
  </si>
  <si>
    <t>Includes source information in citations and credit statements so visual materials can be reliably found and accessed by other scholars and researchers</t>
  </si>
  <si>
    <t>Cites visual materials using an appropriate documentation style</t>
  </si>
  <si>
    <t>Selects appropriate images and visual media aligned with a project's purpose</t>
  </si>
  <si>
    <t xml:space="preserve">Includes textual information as needed to convey an image's meaning </t>
  </si>
  <si>
    <t>Recognizes one's own intellectual property rights as an image creator</t>
  </si>
  <si>
    <t>ACRL Visual Literacy Competency Standards and Learning Outcomes</t>
  </si>
  <si>
    <t>N = 20</t>
  </si>
  <si>
    <t>Met</t>
  </si>
  <si>
    <t>Developing</t>
  </si>
  <si>
    <t>Not Met</t>
  </si>
  <si>
    <t>Table 1. Participants' responses on visual literacy competency standards - Pre-test</t>
  </si>
  <si>
    <t>Table 2 - Post-Test</t>
  </si>
  <si>
    <t>visual literacy competency standards</t>
  </si>
  <si>
    <t>visual literacy competency standard Outcomes</t>
  </si>
  <si>
    <t>Pre-test (outcomes)</t>
  </si>
  <si>
    <t>Post-test (outcomes)</t>
  </si>
  <si>
    <t>Pre-test (Standards)</t>
  </si>
  <si>
    <t>Post-test (Standards)</t>
  </si>
  <si>
    <t>Standard One</t>
  </si>
  <si>
    <t>Standard Two</t>
  </si>
  <si>
    <t>Standard Three</t>
  </si>
  <si>
    <t>Standard Four</t>
  </si>
  <si>
    <t>Standard Five</t>
  </si>
  <si>
    <t>Standard Six</t>
  </si>
  <si>
    <t>Standard Seven</t>
  </si>
  <si>
    <t xml:space="preserve">Table 1. Participants' responses on visual literacy competency standards - </t>
  </si>
  <si>
    <t>Standard - Pre-test</t>
  </si>
  <si>
    <t>Standard - Post-test</t>
  </si>
  <si>
    <t>Outcomes - Pre-test</t>
  </si>
  <si>
    <t>Outcomes - Post-test</t>
  </si>
  <si>
    <t>Standard 1</t>
  </si>
  <si>
    <t>Standard 2</t>
  </si>
  <si>
    <t>Standard 3</t>
  </si>
  <si>
    <t>Standard 4</t>
  </si>
  <si>
    <t>Standard 5</t>
  </si>
  <si>
    <t>Standard 6</t>
  </si>
  <si>
    <t>Standard 7</t>
  </si>
  <si>
    <t>Pre</t>
  </si>
  <si>
    <t>Post</t>
  </si>
  <si>
    <t>Mean</t>
  </si>
  <si>
    <t>SD</t>
  </si>
  <si>
    <t>t</t>
  </si>
  <si>
    <t>p</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</si>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</sst>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8">
    <font>
      <sz val="11"/>
      <color theme="1"/>
      <name val="Calibri"/>
      <family val="2"/>
      <scheme val="minor"/>
    </font>
    <font>
      <sz val="10"/>
      <name val="Arial"/>
      <family val="2"/>
    </font>
    <font>
      <b/>
      <sz val="12"/>
      <color theme="1"/>
      <name val="Calibri"/>
      <family val="2"/>
      <scheme val="minor"/>
    </font>
    <font>
      <u val="single"/>
      <sz val="11"/>
      <color theme="1"/>
      <name val="Calibri"/>
      <family val="2"/>
      <scheme val="minor"/>
    </font>
    <font>
      <sz val="12"/>
      <color theme="1"/>
      <name val="Times New Roman"/>
      <family val="1"/>
    </font>
    <font>
      <sz val="16"/>
      <name val="Calibri"/>
      <family val="2"/>
    </font>
    <font>
      <sz val="11"/>
      <color rgb="FF00B050"/>
      <name val="Calibri"/>
      <family val="2"/>
    </font>
    <font>
      <sz val="11"/>
      <color rgb="FFFF0000"/>
      <name val="Calibri"/>
      <family val="2"/>
    </font>
  </fonts>
  <fills count="4">
    <fill>
      <patternFill/>
    </fill>
    <fill>
      <patternFill patternType="gray125"/>
    </fill>
    <fill>
      <patternFill patternType="solid">
        <fgColor theme="8" tint="0.3999499976634979"/>
        <bgColor indexed="64"/>
      </patternFill>
    </fill>
    <fill>
      <patternFill patternType="solid">
        <fgColor theme="6" tint="0.3999499976634979"/>
        <bgColor indexed="64"/>
      </patternFill>
    </fill>
  </fills>
  <borders count="3">
    <border>
      <left/>
      <right/>
      <top/>
      <bottom/>
      <diagonal/>
    </border>
    <border>
      <left style="thin"/>
      <right style="thin"/>
      <top style="thin"/>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xf numFmtId="0" fontId="0" fillId="0" borderId="0" xfId="0" applyAlignment="1">
      <alignment vertical="top" wrapText="1"/>
    </xf>
    <xf numFmtId="0" fontId="0" fillId="0" borderId="0" xfId="0" applyAlignment="1">
      <alignment vertical="top"/>
    </xf>
    <xf numFmtId="0" fontId="0" fillId="0" borderId="0" xfId="0" applyAlignment="1">
      <alignment horizontal="center" vertical="top"/>
    </xf>
    <xf numFmtId="0" fontId="0" fillId="0" borderId="1" xfId="0" applyBorder="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3" borderId="1" xfId="0" applyFill="1" applyBorder="1" applyAlignment="1">
      <alignment vertical="top" wrapText="1"/>
    </xf>
    <xf numFmtId="0" fontId="0" fillId="3" borderId="1" xfId="0" applyFill="1" applyBorder="1" applyAlignment="1">
      <alignment horizontal="center" vertical="top"/>
    </xf>
    <xf numFmtId="0" fontId="0" fillId="0" borderId="1" xfId="0" applyBorder="1" applyAlignment="1">
      <alignment horizontal="center" vertical="top"/>
    </xf>
    <xf numFmtId="0" fontId="2" fillId="0" borderId="0" xfId="0" applyFont="1" applyBorder="1" applyAlignment="1">
      <alignment vertical="top" wrapText="1"/>
    </xf>
    <xf numFmtId="0" fontId="3" fillId="0" borderId="0" xfId="0" applyFont="1"/>
    <xf numFmtId="164" fontId="0" fillId="0" borderId="0" xfId="0" applyNumberFormat="1"/>
    <xf numFmtId="0" fontId="4" fillId="0" borderId="0" xfId="0" applyFont="1" applyAlignment="1">
      <alignment vertical="center"/>
    </xf>
    <xf numFmtId="0" fontId="0" fillId="2" borderId="1" xfId="0" applyFill="1" applyBorder="1" applyAlignment="1">
      <alignment horizontal="center" vertical="top"/>
    </xf>
    <xf numFmtId="0" fontId="0" fillId="2" borderId="1" xfId="0" applyFill="1" applyBorder="1" applyAlignment="1">
      <alignment horizontal="left" vertical="top" wrapText="1"/>
    </xf>
    <xf numFmtId="0" fontId="2" fillId="0" borderId="2" xfId="0" applyFont="1" applyBorder="1" applyAlignment="1">
      <alignment horizontal="left" vertical="top" wrapText="1"/>
    </xf>
    <xf numFmtId="0" fontId="0" fillId="0" borderId="1" xfId="0" applyBorder="1" applyAlignment="1">
      <alignment horizontal="center" vertical="top"/>
    </xf>
    <xf numFmtId="0" fontId="2" fillId="0" borderId="0" xfId="0" applyFont="1" applyBorder="1" applyAlignment="1">
      <alignment horizontal="center" vertical="top" wrapText="1"/>
    </xf>
    <xf numFmtId="165" fontId="0" fillId="0" borderId="0" xfId="0" applyNumberFormat="1"/>
    <xf numFmtId="2" fontId="0" fillId="0" borderId="0" xfId="0" applyNumberForma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Pre-Test and Post-Test Comparison</a:t>
            </a:r>
          </a:p>
        </c:rich>
      </c:tx>
      <c:layout>
        <c:manualLayout>
          <c:xMode val="edge"/>
          <c:yMode val="edge"/>
          <c:x val="0.2075"/>
          <c:y val="0.011"/>
        </c:manualLayout>
      </c:layout>
      <c:overlay val="0"/>
      <c:spPr>
        <a:noFill/>
        <a:ln>
          <a:noFill/>
        </a:ln>
      </c:spPr>
    </c:title>
    <c:plotArea>
      <c:layout>
        <c:manualLayout>
          <c:layoutTarget val="inner"/>
          <c:xMode val="edge"/>
          <c:yMode val="edge"/>
          <c:x val="0.14575"/>
          <c:y val="0.19475"/>
          <c:w val="0.72425"/>
          <c:h val="0.591"/>
        </c:manualLayout>
      </c:layout>
      <c:lineChart>
        <c:grouping val="standard"/>
        <c:varyColors val="0"/>
        <c:ser>
          <c:idx val="0"/>
          <c:order val="0"/>
          <c:tx>
            <c:strRef>
              <c:f>Summary!$D$5</c:f>
              <c:strCache>
                <c:ptCount val="1"/>
                <c:pt idx="0">
                  <c:v>Pre-test (Standards)</c:v>
                </c:pt>
              </c:strCache>
            </c:strRef>
          </c:tx>
          <c:spPr>
            <a:ln>
              <a:solidFill>
                <a:srgbClr val="00B05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Summary!$C$6:$C$8</c:f>
              <c:strCache/>
            </c:strRef>
          </c:cat>
          <c:val>
            <c:numRef>
              <c:f>Summary!$D$6:$D$8</c:f>
              <c:numCache/>
            </c:numRef>
          </c:val>
          <c:smooth val="0"/>
        </c:ser>
        <c:ser>
          <c:idx val="1"/>
          <c:order val="1"/>
          <c:tx>
            <c:strRef>
              <c:f>Summary!$G$5</c:f>
              <c:strCache>
                <c:ptCount val="1"/>
                <c:pt idx="0">
                  <c:v>Post-test (Standards)</c:v>
                </c:pt>
              </c:strCache>
            </c:strRef>
          </c:tx>
          <c:spPr>
            <a:ln>
              <a:solidFill>
                <a:srgbClr val="00B05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Summary!$C$6:$C$8</c:f>
              <c:strCache/>
            </c:strRef>
          </c:cat>
          <c:val>
            <c:numRef>
              <c:f>Summary!$G$6:$G$8</c:f>
              <c:numCache/>
            </c:numRef>
          </c:val>
          <c:smooth val="0"/>
        </c:ser>
        <c:axId val="1451542"/>
        <c:axId val="13063879"/>
      </c:lineChart>
      <c:lineChart>
        <c:grouping val="standard"/>
        <c:varyColors val="0"/>
        <c:ser>
          <c:idx val="2"/>
          <c:order val="2"/>
          <c:tx>
            <c:strRef>
              <c:f>Summary!$I$5</c:f>
              <c:strCache>
                <c:ptCount val="1"/>
                <c:pt idx="0">
                  <c:v>Pre-test (outcomes)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Summary!$C$6:$C$8</c:f>
              <c:strCache/>
            </c:strRef>
          </c:cat>
          <c:val>
            <c:numRef>
              <c:f>Summary!$I$6:$I$8</c:f>
              <c:numCache/>
            </c:numRef>
          </c:val>
          <c:smooth val="0"/>
        </c:ser>
        <c:ser>
          <c:idx val="3"/>
          <c:order val="3"/>
          <c:tx>
            <c:strRef>
              <c:f>Summary!$L$5</c:f>
              <c:strCache>
                <c:ptCount val="1"/>
                <c:pt idx="0">
                  <c:v>Post-test (outcomes)</c:v>
                </c:pt>
              </c:strCache>
            </c:strRef>
          </c:tx>
          <c:spPr>
            <a:ln w="381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Summary!$C$6:$C$8</c:f>
              <c:strCache/>
            </c:strRef>
          </c:cat>
          <c:val>
            <c:numRef>
              <c:f>Summary!$L$6:$L$8</c:f>
              <c:numCache/>
            </c:numRef>
          </c:val>
          <c:smooth val="0"/>
        </c:ser>
        <c:axId val="50466048"/>
        <c:axId val="51541249"/>
      </c:lineChart>
      <c:catAx>
        <c:axId val="1451542"/>
        <c:scaling>
          <c:orientation val="minMax"/>
        </c:scaling>
        <c:axPos val="b"/>
        <c:title>
          <c:tx>
            <c:rich>
              <a:bodyPr vert="horz" rot="0" anchor="ctr"/>
              <a:lstStyle/>
              <a:p>
                <a:pPr algn="ctr">
                  <a:defRPr/>
                </a:pPr>
                <a:r>
                  <a:rPr lang="en-US" cap="none" u="none" baseline="0">
                    <a:latin typeface="Calibri"/>
                    <a:ea typeface="Calibri"/>
                    <a:cs typeface="Calibri"/>
                  </a:rPr>
                  <a:t>Evaluation Results</a:t>
                </a:r>
              </a:p>
            </c:rich>
          </c:tx>
          <c:layout/>
          <c:overlay val="0"/>
          <c:spPr>
            <a:noFill/>
            <a:ln>
              <a:noFill/>
            </a:ln>
          </c:spPr>
        </c:title>
        <c:delete val="0"/>
        <c:numFmt formatCode="General" sourceLinked="1"/>
        <c:majorTickMark val="out"/>
        <c:minorTickMark val="none"/>
        <c:tickLblPos val="nextTo"/>
        <c:crossAx val="13063879"/>
        <c:crosses val="autoZero"/>
        <c:auto val="1"/>
        <c:lblOffset val="100"/>
        <c:noMultiLvlLbl val="0"/>
      </c:catAx>
      <c:valAx>
        <c:axId val="13063879"/>
        <c:scaling>
          <c:orientation val="minMax"/>
          <c:max val="1"/>
        </c:scaling>
        <c:axPos val="l"/>
        <c:title>
          <c:tx>
            <c:rich>
              <a:bodyPr vert="horz" rot="-5400000" anchor="ctr"/>
              <a:lstStyle/>
              <a:p>
                <a:pPr algn="ctr">
                  <a:defRPr/>
                </a:pPr>
                <a:r>
                  <a:rPr lang="en-US" cap="none" b="1" u="none" baseline="0">
                    <a:solidFill>
                      <a:srgbClr val="00B050"/>
                    </a:solidFill>
                    <a:latin typeface="Calibri"/>
                    <a:ea typeface="Calibri"/>
                    <a:cs typeface="Calibri"/>
                  </a:rPr>
                  <a:t>visual literacy competency standards</a:t>
                </a:r>
              </a:p>
            </c:rich>
          </c:tx>
          <c:layout>
            <c:manualLayout>
              <c:xMode val="edge"/>
              <c:yMode val="edge"/>
              <c:x val="0.02225"/>
              <c:y val="0.15325"/>
            </c:manualLayout>
          </c:layout>
          <c:overlay val="0"/>
          <c:spPr>
            <a:noFill/>
            <a:ln>
              <a:noFill/>
            </a:ln>
          </c:spPr>
        </c:title>
        <c:majorGridlines/>
        <c:delete val="0"/>
        <c:numFmt formatCode="0.0%" sourceLinked="1"/>
        <c:majorTickMark val="out"/>
        <c:minorTickMark val="none"/>
        <c:tickLblPos val="nextTo"/>
        <c:txPr>
          <a:bodyPr/>
          <a:lstStyle/>
          <a:p>
            <a:pPr>
              <a:defRPr lang="en-US" cap="none" u="none" baseline="0">
                <a:solidFill>
                  <a:srgbClr val="00B050"/>
                </a:solidFill>
                <a:latin typeface="Calibri"/>
                <a:ea typeface="Calibri"/>
                <a:cs typeface="Calibri"/>
              </a:defRPr>
            </a:pPr>
          </a:p>
        </c:txPr>
        <c:crossAx val="1451542"/>
        <c:crosses val="autoZero"/>
        <c:crossBetween val="between"/>
        <c:dispUnits/>
      </c:valAx>
      <c:catAx>
        <c:axId val="50466048"/>
        <c:scaling>
          <c:orientation val="minMax"/>
        </c:scaling>
        <c:axPos val="b"/>
        <c:delete val="1"/>
        <c:majorTickMark val="out"/>
        <c:minorTickMark val="none"/>
        <c:tickLblPos val="none"/>
        <c:crossAx val="51541249"/>
        <c:crosses val="autoZero"/>
        <c:auto val="1"/>
        <c:lblOffset val="100"/>
        <c:noMultiLvlLbl val="0"/>
      </c:catAx>
      <c:valAx>
        <c:axId val="51541249"/>
        <c:scaling>
          <c:orientation val="minMax"/>
          <c:max val="1.5"/>
          <c:min val="0"/>
        </c:scaling>
        <c:axPos val="l"/>
        <c:title>
          <c:tx>
            <c:rich>
              <a:bodyPr vert="horz" rot="5400000" anchor="ctr"/>
              <a:lstStyle/>
              <a:p>
                <a:pPr algn="ctr">
                  <a:defRPr/>
                </a:pPr>
                <a:r>
                  <a:rPr lang="en-US" cap="none" b="1" u="none" baseline="0">
                    <a:solidFill>
                      <a:srgbClr val="FF0000"/>
                    </a:solidFill>
                    <a:latin typeface="Calibri"/>
                    <a:ea typeface="Calibri"/>
                    <a:cs typeface="Calibri"/>
                  </a:rPr>
                  <a:t>Standard Outcomes</a:t>
                </a:r>
              </a:p>
            </c:rich>
          </c:tx>
          <c:layout/>
          <c:overlay val="0"/>
          <c:spPr>
            <a:noFill/>
            <a:ln>
              <a:noFill/>
            </a:ln>
          </c:spPr>
        </c:title>
        <c:delete val="0"/>
        <c:numFmt formatCode="0.0%" sourceLinked="1"/>
        <c:majorTickMark val="out"/>
        <c:minorTickMark val="none"/>
        <c:tickLblPos val="nextTo"/>
        <c:txPr>
          <a:bodyPr/>
          <a:lstStyle/>
          <a:p>
            <a:pPr>
              <a:defRPr lang="en-US" cap="none" u="none" baseline="0">
                <a:solidFill>
                  <a:srgbClr val="FF0000"/>
                </a:solidFill>
                <a:latin typeface="Calibri"/>
                <a:ea typeface="Calibri"/>
                <a:cs typeface="Calibri"/>
              </a:defRPr>
            </a:pPr>
          </a:p>
        </c:txPr>
        <c:crossAx val="50466048"/>
        <c:crosses val="max"/>
        <c:crossBetween val="between"/>
        <c:dispUnits/>
      </c:valAx>
    </c:plotArea>
    <c:legend>
      <c:legendPos val="r"/>
      <c:layout>
        <c:manualLayout>
          <c:xMode val="edge"/>
          <c:yMode val="edge"/>
          <c:x val="0.215"/>
          <c:y val="0.09325"/>
          <c:w val="0.582"/>
          <c:h val="0.10475"/>
        </c:manualLayout>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0" u="none" baseline="0">
                <a:latin typeface="Calibri"/>
                <a:ea typeface="Calibri"/>
                <a:cs typeface="Calibri"/>
              </a:rPr>
              <a:t>Pre-Test and Post-Test Comparison</a:t>
            </a:r>
          </a:p>
        </c:rich>
      </c:tx>
      <c:layout/>
      <c:overlay val="0"/>
      <c:spPr>
        <a:noFill/>
        <a:ln>
          <a:noFill/>
        </a:ln>
      </c:spPr>
    </c:title>
    <c:plotArea>
      <c:layout>
        <c:manualLayout>
          <c:layoutTarget val="inner"/>
          <c:xMode val="edge"/>
          <c:yMode val="edge"/>
          <c:x val="0.094"/>
          <c:y val="0.15275"/>
          <c:w val="0.81225"/>
          <c:h val="0.6325"/>
        </c:manualLayout>
      </c:layout>
      <c:lineChart>
        <c:grouping val="standard"/>
        <c:varyColors val="0"/>
        <c:ser>
          <c:idx val="0"/>
          <c:order val="0"/>
          <c:tx>
            <c:strRef>
              <c:f>'Standard Score'!$C$12</c:f>
              <c:strCache>
                <c:ptCount val="1"/>
                <c:pt idx="0">
                  <c:v>Standard - Pre-test</c:v>
                </c:pt>
              </c:strCache>
            </c:strRef>
          </c:tx>
          <c:spPr>
            <a:ln w="38100" cmpd="sng">
              <a:solidFill>
                <a:srgbClr val="00B05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8"/>
          </c:marker>
          <c:dLbls>
            <c:numFmt formatCode="General" sourceLinked="1"/>
            <c:spPr>
              <a:ln>
                <a:noFill/>
                <a:round/>
              </a:ln>
            </c:spPr>
            <c:txPr>
              <a:bodyPr vert="horz" rot="0" anchor="ctr"/>
              <a:lstStyle/>
              <a:p>
                <a:pPr algn="ctr">
                  <a:defRPr lang="en-US" cap="none" sz="1600" u="none" baseline="0">
                    <a:latin typeface="Calibri"/>
                    <a:ea typeface="Calibri"/>
                    <a:cs typeface="Calibri"/>
                  </a:defRPr>
                </a:pPr>
              </a:p>
            </c:txPr>
            <c:dLblPos val="t"/>
            <c:showLegendKey val="0"/>
            <c:showVal val="1"/>
            <c:showBubbleSize val="0"/>
            <c:showCatName val="0"/>
            <c:showSerName val="0"/>
            <c:showLeaderLines val="1"/>
            <c:showPercent val="0"/>
          </c:dLbls>
          <c:cat>
            <c:strRef>
              <c:f>'Standard Score'!$C$5:$C$11</c:f>
              <c:strCache/>
            </c:strRef>
          </c:cat>
          <c:val>
            <c:numRef>
              <c:f>'Standard Score'!$G$5:$G$11</c:f>
              <c:numCache/>
            </c:numRef>
          </c:val>
          <c:smooth val="0"/>
        </c:ser>
        <c:ser>
          <c:idx val="1"/>
          <c:order val="1"/>
          <c:tx>
            <c:strRef>
              <c:f>'Standard Score'!$C$13</c:f>
              <c:strCache>
                <c:ptCount val="1"/>
                <c:pt idx="0">
                  <c:v>Standard - Post-test</c:v>
                </c:pt>
              </c:strCache>
            </c:strRef>
          </c:tx>
          <c:spPr>
            <a:ln w="38100" cmpd="sng">
              <a:solidFill>
                <a:srgbClr val="3366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8"/>
          </c:marker>
          <c:dLbls>
            <c:numFmt formatCode="General" sourceLinked="1"/>
            <c:txPr>
              <a:bodyPr vert="horz" rot="0" anchor="ctr"/>
              <a:lstStyle/>
              <a:p>
                <a:pPr algn="ctr">
                  <a:defRPr lang="en-US" cap="none" sz="1600" u="none" baseline="0">
                    <a:latin typeface="Calibri"/>
                    <a:ea typeface="Calibri"/>
                    <a:cs typeface="Calibri"/>
                  </a:defRPr>
                </a:pPr>
              </a:p>
            </c:txPr>
            <c:dLblPos val="t"/>
            <c:showLegendKey val="0"/>
            <c:showVal val="1"/>
            <c:showBubbleSize val="0"/>
            <c:showCatName val="0"/>
            <c:showSerName val="0"/>
            <c:showLeaderLines val="1"/>
            <c:showPercent val="0"/>
          </c:dLbls>
          <c:cat>
            <c:strRef>
              <c:f>'Standard Score'!$C$5:$C$11</c:f>
              <c:strCache/>
            </c:strRef>
          </c:cat>
          <c:val>
            <c:numRef>
              <c:f>'Standard Score'!$K$5:$K$11</c:f>
              <c:numCache/>
            </c:numRef>
          </c:val>
          <c:smooth val="0"/>
        </c:ser>
        <c:axId val="61218058"/>
        <c:axId val="14091611"/>
      </c:lineChart>
      <c:lineChart>
        <c:grouping val="standard"/>
        <c:varyColors val="0"/>
        <c:ser>
          <c:idx val="2"/>
          <c:order val="2"/>
          <c:tx>
            <c:strRef>
              <c:f>'Outcome Scores'!$L$1</c:f>
              <c:strCache>
                <c:ptCount val="1"/>
                <c:pt idx="0">
                  <c:v>Outcomes - Pre-test</c:v>
                </c:pt>
              </c:strCache>
            </c:strRef>
          </c:tx>
          <c:spPr>
            <a:ln w="28575" cmpd="sng">
              <a:solidFill>
                <a:schemeClr val="accent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'Outcome Scores'!$G$5:$G$105</c:f>
              <c:numCache/>
            </c:numRef>
          </c:val>
          <c:smooth val="0"/>
        </c:ser>
        <c:ser>
          <c:idx val="3"/>
          <c:order val="3"/>
          <c:tx>
            <c:strRef>
              <c:f>'Outcome Scores'!$L$2</c:f>
              <c:strCache>
                <c:ptCount val="1"/>
                <c:pt idx="0">
                  <c:v>Outcomes - Post-test</c:v>
                </c:pt>
              </c:strCache>
            </c:strRef>
          </c:tx>
          <c:spPr>
            <a:ln w="28575" cmpd="sng">
              <a:solidFill>
                <a:schemeClr val="accent5"/>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'Outcome Scores'!$K$5:$K$105</c:f>
              <c:numCache/>
            </c:numRef>
          </c:val>
          <c:smooth val="0"/>
        </c:ser>
        <c:axId val="59715636"/>
        <c:axId val="569813"/>
      </c:lineChart>
      <c:catAx>
        <c:axId val="61218058"/>
        <c:scaling>
          <c:orientation val="minMax"/>
        </c:scaling>
        <c:axPos val="b"/>
        <c:delete val="0"/>
        <c:numFmt formatCode="General" sourceLinked="1"/>
        <c:majorTickMark val="out"/>
        <c:minorTickMark val="out"/>
        <c:tickLblPos val="nextTo"/>
        <c:crossAx val="14091611"/>
        <c:crosses val="autoZero"/>
        <c:auto val="0"/>
        <c:lblOffset val="100"/>
        <c:noMultiLvlLbl val="0"/>
      </c:catAx>
      <c:valAx>
        <c:axId val="14091611"/>
        <c:scaling>
          <c:orientation val="minMax"/>
        </c:scaling>
        <c:axPos val="l"/>
        <c:delete val="0"/>
        <c:numFmt formatCode="General" sourceLinked="1"/>
        <c:majorTickMark val="none"/>
        <c:minorTickMark val="none"/>
        <c:tickLblPos val="none"/>
        <c:spPr>
          <a:ln>
            <a:noFill/>
          </a:ln>
        </c:spPr>
        <c:crossAx val="61218058"/>
        <c:crosses val="autoZero"/>
        <c:crossBetween val="between"/>
        <c:dispUnits/>
      </c:valAx>
      <c:catAx>
        <c:axId val="59715636"/>
        <c:scaling>
          <c:orientation val="minMax"/>
        </c:scaling>
        <c:axPos val="b"/>
        <c:delete val="0"/>
        <c:numFmt formatCode="General" sourceLinked="1"/>
        <c:majorTickMark val="none"/>
        <c:minorTickMark val="none"/>
        <c:tickLblPos val="none"/>
        <c:spPr>
          <a:noFill/>
          <a:ln>
            <a:noFill/>
          </a:ln>
        </c:spPr>
        <c:crossAx val="569813"/>
        <c:crosses val="max"/>
        <c:auto val="1"/>
        <c:lblOffset val="100"/>
        <c:noMultiLvlLbl val="0"/>
      </c:catAx>
      <c:valAx>
        <c:axId val="569813"/>
        <c:scaling>
          <c:orientation val="minMax"/>
        </c:scaling>
        <c:axPos val="l"/>
        <c:delete val="0"/>
        <c:numFmt formatCode="General" sourceLinked="1"/>
        <c:majorTickMark val="none"/>
        <c:minorTickMark val="none"/>
        <c:tickLblPos val="none"/>
        <c:spPr>
          <a:noFill/>
          <a:ln>
            <a:noFill/>
          </a:ln>
        </c:spPr>
        <c:crossAx val="59715636"/>
        <c:crosses val="max"/>
        <c:crossBetween val="between"/>
        <c:dispUnits/>
      </c:valAx>
      <c:spPr>
        <a:ln>
          <a:noFill/>
        </a:ln>
      </c:spPr>
    </c:plotArea>
    <c:legend>
      <c:legendPos val="r"/>
      <c:layout>
        <c:manualLayout>
          <c:xMode val="edge"/>
          <c:yMode val="edge"/>
          <c:x val="0.1725"/>
          <c:y val="0.58725"/>
          <c:w val="0.6725"/>
          <c:h val="0.09825"/>
        </c:manualLayout>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10</xdr:row>
      <xdr:rowOff>0</xdr:rowOff>
    </xdr:from>
    <xdr:to>
      <xdr:col>11</xdr:col>
      <xdr:colOff>571500</xdr:colOff>
      <xdr:row>27</xdr:row>
      <xdr:rowOff>161925</xdr:rowOff>
    </xdr:to>
    <xdr:graphicFrame macro="">
      <xdr:nvGraphicFramePr>
        <xdr:cNvPr id="2" name="Chart 1"/>
        <xdr:cNvGraphicFramePr/>
      </xdr:nvGraphicFramePr>
      <xdr:xfrm>
        <a:off x="1285875" y="1905000"/>
        <a:ext cx="6153150" cy="3467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161925</xdr:colOff>
      <xdr:row>1</xdr:row>
      <xdr:rowOff>9525</xdr:rowOff>
    </xdr:from>
    <xdr:to>
      <xdr:col>24</xdr:col>
      <xdr:colOff>542925</xdr:colOff>
      <xdr:row>30</xdr:row>
      <xdr:rowOff>38100</xdr:rowOff>
    </xdr:to>
    <xdr:graphicFrame macro="">
      <xdr:nvGraphicFramePr>
        <xdr:cNvPr id="2" name="Chart 1"/>
        <xdr:cNvGraphicFramePr/>
      </xdr:nvGraphicFramePr>
      <xdr:xfrm>
        <a:off x="7219950" y="200025"/>
        <a:ext cx="8058150" cy="5934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114"/>
  <sheetViews>
    <sheetView workbookViewId="0" topLeftCell="A11">
      <selection activeCell="H16" sqref="H16"/>
    </sheetView>
  </sheetViews>
  <sheetFormatPr defaultColWidth="8.8515625" defaultRowHeight="15"/>
  <cols>
    <col min="3" max="3" width="54.7109375" style="1" customWidth="1"/>
    <col min="4" max="6" width="8.8515625" style="2" customWidth="1"/>
    <col min="7" max="7" width="3.7109375" style="2" customWidth="1"/>
    <col min="8" max="11" width="8.8515625" style="2" customWidth="1"/>
  </cols>
  <sheetData>
    <row r="2" spans="3:11" ht="30" customHeight="1">
      <c r="C2" s="16" t="s">
        <v>112</v>
      </c>
      <c r="D2" s="16"/>
      <c r="E2" s="16"/>
      <c r="F2" s="16"/>
      <c r="H2" s="18" t="s">
        <v>113</v>
      </c>
      <c r="I2" s="18"/>
      <c r="J2" s="18"/>
      <c r="K2" s="10"/>
    </row>
    <row r="3" spans="3:10" ht="30" customHeight="1">
      <c r="C3" s="15" t="s">
        <v>107</v>
      </c>
      <c r="D3" s="14" t="s">
        <v>108</v>
      </c>
      <c r="E3" s="14"/>
      <c r="F3" s="14"/>
      <c r="H3" s="17" t="s">
        <v>108</v>
      </c>
      <c r="I3" s="17"/>
      <c r="J3" s="17"/>
    </row>
    <row r="4" spans="3:10" ht="15">
      <c r="C4" s="15"/>
      <c r="D4" s="6" t="s">
        <v>109</v>
      </c>
      <c r="E4" s="6" t="s">
        <v>110</v>
      </c>
      <c r="F4" s="6" t="s">
        <v>111</v>
      </c>
      <c r="H4" s="4" t="s">
        <v>109</v>
      </c>
      <c r="I4" s="4" t="s">
        <v>110</v>
      </c>
      <c r="J4" s="4" t="s">
        <v>111</v>
      </c>
    </row>
    <row r="5" spans="3:10" ht="28">
      <c r="C5" s="7" t="s">
        <v>0</v>
      </c>
      <c r="D5" s="8">
        <v>4</v>
      </c>
      <c r="E5" s="8">
        <v>16</v>
      </c>
      <c r="F5" s="8">
        <v>0</v>
      </c>
      <c r="G5" s="3"/>
      <c r="H5" s="9">
        <v>17</v>
      </c>
      <c r="I5" s="9">
        <v>3</v>
      </c>
      <c r="J5" s="9">
        <v>0</v>
      </c>
    </row>
    <row r="6" spans="3:10" ht="15">
      <c r="C6" s="5" t="s">
        <v>1</v>
      </c>
      <c r="D6" s="9">
        <v>6</v>
      </c>
      <c r="E6" s="9">
        <v>10</v>
      </c>
      <c r="F6" s="9">
        <v>4</v>
      </c>
      <c r="G6" s="3"/>
      <c r="H6" s="9">
        <v>20</v>
      </c>
      <c r="I6" s="9">
        <v>0</v>
      </c>
      <c r="J6" s="9">
        <v>0</v>
      </c>
    </row>
    <row r="7" spans="3:10" ht="15">
      <c r="C7" s="5" t="s">
        <v>2</v>
      </c>
      <c r="D7" s="9">
        <v>4</v>
      </c>
      <c r="E7" s="9">
        <v>10</v>
      </c>
      <c r="F7" s="9">
        <v>6</v>
      </c>
      <c r="G7" s="3"/>
      <c r="H7" s="9">
        <v>18</v>
      </c>
      <c r="I7" s="9">
        <v>2</v>
      </c>
      <c r="J7" s="9">
        <v>0</v>
      </c>
    </row>
    <row r="8" spans="3:10" ht="15">
      <c r="C8" s="5" t="s">
        <v>3</v>
      </c>
      <c r="D8" s="9">
        <v>2</v>
      </c>
      <c r="E8" s="9">
        <v>12</v>
      </c>
      <c r="F8" s="9">
        <v>6</v>
      </c>
      <c r="G8" s="3"/>
      <c r="H8" s="9">
        <v>19</v>
      </c>
      <c r="I8" s="9">
        <v>1</v>
      </c>
      <c r="J8" s="9">
        <v>0</v>
      </c>
    </row>
    <row r="9" spans="3:10" ht="15">
      <c r="C9" s="5" t="s">
        <v>4</v>
      </c>
      <c r="D9" s="9">
        <v>5</v>
      </c>
      <c r="E9" s="9">
        <v>11</v>
      </c>
      <c r="F9" s="9">
        <v>4</v>
      </c>
      <c r="G9" s="3"/>
      <c r="H9" s="9">
        <v>20</v>
      </c>
      <c r="I9" s="9">
        <v>0</v>
      </c>
      <c r="J9" s="9">
        <v>0</v>
      </c>
    </row>
    <row r="10" spans="3:10" ht="15">
      <c r="C10" s="5" t="s">
        <v>5</v>
      </c>
      <c r="D10" s="9">
        <v>3</v>
      </c>
      <c r="E10" s="9">
        <v>11</v>
      </c>
      <c r="F10" s="9">
        <v>6</v>
      </c>
      <c r="G10" s="3"/>
      <c r="H10" s="9">
        <v>16</v>
      </c>
      <c r="I10" s="9">
        <v>4</v>
      </c>
      <c r="J10" s="9">
        <v>0</v>
      </c>
    </row>
    <row r="11" spans="3:10" ht="28">
      <c r="C11" s="5" t="s">
        <v>6</v>
      </c>
      <c r="D11" s="9">
        <v>3</v>
      </c>
      <c r="E11" s="9">
        <v>12</v>
      </c>
      <c r="F11" s="9">
        <v>5</v>
      </c>
      <c r="G11" s="3"/>
      <c r="H11" s="9">
        <v>18</v>
      </c>
      <c r="I11" s="9">
        <v>2</v>
      </c>
      <c r="J11" s="9">
        <v>0</v>
      </c>
    </row>
    <row r="12" spans="3:10" ht="28">
      <c r="C12" s="5" t="s">
        <v>7</v>
      </c>
      <c r="D12" s="9">
        <v>5</v>
      </c>
      <c r="E12" s="9">
        <v>10</v>
      </c>
      <c r="F12" s="9">
        <v>5</v>
      </c>
      <c r="G12" s="3"/>
      <c r="H12" s="9">
        <v>18</v>
      </c>
      <c r="I12" s="9">
        <v>2</v>
      </c>
      <c r="J12" s="9">
        <v>0</v>
      </c>
    </row>
    <row r="13" spans="3:10" ht="15">
      <c r="C13" s="5" t="s">
        <v>8</v>
      </c>
      <c r="D13" s="9">
        <v>6</v>
      </c>
      <c r="E13" s="9">
        <v>9</v>
      </c>
      <c r="F13" s="9">
        <v>5</v>
      </c>
      <c r="G13" s="3"/>
      <c r="H13" s="9">
        <v>18</v>
      </c>
      <c r="I13" s="9">
        <v>2</v>
      </c>
      <c r="J13" s="9">
        <v>0</v>
      </c>
    </row>
    <row r="14" spans="3:10" ht="28">
      <c r="C14" s="5" t="s">
        <v>9</v>
      </c>
      <c r="D14" s="9">
        <v>2</v>
      </c>
      <c r="E14" s="9">
        <v>13</v>
      </c>
      <c r="F14" s="9">
        <v>5</v>
      </c>
      <c r="G14" s="3"/>
      <c r="H14" s="9">
        <v>20</v>
      </c>
      <c r="I14" s="9">
        <v>0</v>
      </c>
      <c r="J14" s="9">
        <v>0</v>
      </c>
    </row>
    <row r="15" spans="3:10" ht="28">
      <c r="C15" s="5" t="s">
        <v>10</v>
      </c>
      <c r="D15" s="9">
        <v>3</v>
      </c>
      <c r="E15" s="9">
        <v>11</v>
      </c>
      <c r="F15" s="9">
        <v>6</v>
      </c>
      <c r="G15" s="3"/>
      <c r="H15" s="9">
        <v>14</v>
      </c>
      <c r="I15" s="9">
        <v>6</v>
      </c>
      <c r="J15" s="9">
        <v>0</v>
      </c>
    </row>
    <row r="16" spans="3:10" ht="28">
      <c r="C16" s="7" t="s">
        <v>11</v>
      </c>
      <c r="D16" s="8">
        <v>6</v>
      </c>
      <c r="E16" s="8">
        <v>10</v>
      </c>
      <c r="F16" s="8">
        <v>4</v>
      </c>
      <c r="G16" s="3"/>
      <c r="H16" s="9">
        <v>18</v>
      </c>
      <c r="I16" s="9">
        <v>2</v>
      </c>
      <c r="J16" s="9">
        <v>1</v>
      </c>
    </row>
    <row r="17" spans="3:10" ht="15">
      <c r="C17" s="5" t="s">
        <v>12</v>
      </c>
      <c r="D17" s="9">
        <v>6</v>
      </c>
      <c r="E17" s="9">
        <v>12</v>
      </c>
      <c r="F17" s="9">
        <v>2</v>
      </c>
      <c r="G17" s="3"/>
      <c r="H17" s="9">
        <v>20</v>
      </c>
      <c r="I17" s="9">
        <v>0</v>
      </c>
      <c r="J17" s="9">
        <v>0</v>
      </c>
    </row>
    <row r="18" spans="3:10" ht="28">
      <c r="C18" s="5" t="s">
        <v>13</v>
      </c>
      <c r="D18" s="9">
        <v>1</v>
      </c>
      <c r="E18" s="9">
        <v>10</v>
      </c>
      <c r="F18" s="9">
        <v>9</v>
      </c>
      <c r="G18" s="3"/>
      <c r="H18" s="9">
        <v>18</v>
      </c>
      <c r="I18" s="9">
        <v>2</v>
      </c>
      <c r="J18" s="9">
        <v>0</v>
      </c>
    </row>
    <row r="19" spans="3:10" ht="28">
      <c r="C19" s="5" t="s">
        <v>14</v>
      </c>
      <c r="D19" s="9">
        <v>1</v>
      </c>
      <c r="E19" s="9">
        <v>12</v>
      </c>
      <c r="F19" s="9">
        <v>7</v>
      </c>
      <c r="G19" s="3"/>
      <c r="H19" s="9">
        <v>16</v>
      </c>
      <c r="I19" s="9">
        <v>4</v>
      </c>
      <c r="J19" s="9">
        <v>0</v>
      </c>
    </row>
    <row r="20" spans="3:10" ht="15">
      <c r="C20" s="5" t="s">
        <v>15</v>
      </c>
      <c r="D20" s="9">
        <v>2</v>
      </c>
      <c r="E20" s="9">
        <v>9</v>
      </c>
      <c r="F20" s="9">
        <v>9</v>
      </c>
      <c r="G20" s="3"/>
      <c r="H20" s="9">
        <v>14</v>
      </c>
      <c r="I20" s="9">
        <v>5</v>
      </c>
      <c r="J20" s="9">
        <v>1</v>
      </c>
    </row>
    <row r="21" spans="3:10" ht="15">
      <c r="C21" s="5" t="s">
        <v>16</v>
      </c>
      <c r="D21" s="9">
        <v>5</v>
      </c>
      <c r="E21" s="9">
        <v>12</v>
      </c>
      <c r="F21" s="9">
        <v>3</v>
      </c>
      <c r="G21" s="3"/>
      <c r="H21" s="9">
        <v>18</v>
      </c>
      <c r="I21" s="9">
        <v>2</v>
      </c>
      <c r="J21" s="9">
        <v>0</v>
      </c>
    </row>
    <row r="22" spans="3:10" ht="28">
      <c r="C22" s="5" t="s">
        <v>17</v>
      </c>
      <c r="D22" s="9">
        <v>6</v>
      </c>
      <c r="E22" s="9">
        <v>10</v>
      </c>
      <c r="F22" s="9">
        <v>4</v>
      </c>
      <c r="G22" s="3"/>
      <c r="H22" s="9">
        <v>20</v>
      </c>
      <c r="I22" s="9">
        <v>0</v>
      </c>
      <c r="J22" s="9">
        <v>0</v>
      </c>
    </row>
    <row r="23" spans="3:10" ht="42">
      <c r="C23" s="5" t="s">
        <v>18</v>
      </c>
      <c r="D23" s="9">
        <v>4</v>
      </c>
      <c r="E23" s="9">
        <v>9</v>
      </c>
      <c r="F23" s="9">
        <v>7</v>
      </c>
      <c r="G23" s="3"/>
      <c r="H23" s="9">
        <v>14</v>
      </c>
      <c r="I23" s="9">
        <v>6</v>
      </c>
      <c r="J23" s="9">
        <v>0</v>
      </c>
    </row>
    <row r="24" spans="3:10" ht="28">
      <c r="C24" s="5" t="s">
        <v>19</v>
      </c>
      <c r="D24" s="9">
        <v>5</v>
      </c>
      <c r="E24" s="9">
        <v>10</v>
      </c>
      <c r="F24" s="9">
        <v>5</v>
      </c>
      <c r="G24" s="3"/>
      <c r="H24" s="9">
        <v>18</v>
      </c>
      <c r="I24" s="9">
        <v>2</v>
      </c>
      <c r="J24" s="9">
        <v>0</v>
      </c>
    </row>
    <row r="25" spans="3:10" ht="42">
      <c r="C25" s="5" t="s">
        <v>20</v>
      </c>
      <c r="D25" s="9">
        <v>6</v>
      </c>
      <c r="E25" s="9">
        <v>9</v>
      </c>
      <c r="F25" s="9">
        <v>5</v>
      </c>
      <c r="G25" s="3"/>
      <c r="H25" s="9">
        <v>20</v>
      </c>
      <c r="I25" s="9">
        <v>0</v>
      </c>
      <c r="J25" s="9">
        <v>0</v>
      </c>
    </row>
    <row r="26" spans="3:10" ht="28">
      <c r="C26" s="5" t="s">
        <v>21</v>
      </c>
      <c r="D26" s="9">
        <v>2</v>
      </c>
      <c r="E26" s="9">
        <v>10</v>
      </c>
      <c r="F26" s="9">
        <v>8</v>
      </c>
      <c r="G26" s="3"/>
      <c r="H26" s="9">
        <v>16</v>
      </c>
      <c r="I26" s="9">
        <v>4</v>
      </c>
      <c r="J26" s="9">
        <v>0</v>
      </c>
    </row>
    <row r="27" spans="3:10" ht="28">
      <c r="C27" s="5" t="s">
        <v>22</v>
      </c>
      <c r="D27" s="9">
        <v>1</v>
      </c>
      <c r="E27" s="9">
        <v>10</v>
      </c>
      <c r="F27" s="9">
        <v>9</v>
      </c>
      <c r="G27" s="3"/>
      <c r="H27" s="9">
        <v>16</v>
      </c>
      <c r="I27" s="9">
        <v>4</v>
      </c>
      <c r="J27" s="9">
        <v>0</v>
      </c>
    </row>
    <row r="28" spans="3:10" ht="28">
      <c r="C28" s="5" t="s">
        <v>23</v>
      </c>
      <c r="D28" s="9">
        <v>4</v>
      </c>
      <c r="E28" s="9">
        <v>12</v>
      </c>
      <c r="F28" s="9">
        <v>4</v>
      </c>
      <c r="G28" s="3"/>
      <c r="H28" s="9">
        <v>18</v>
      </c>
      <c r="I28" s="9">
        <v>2</v>
      </c>
      <c r="J28" s="9">
        <v>0</v>
      </c>
    </row>
    <row r="29" spans="3:10" ht="28">
      <c r="C29" s="5" t="s">
        <v>24</v>
      </c>
      <c r="D29" s="9">
        <v>4</v>
      </c>
      <c r="E29" s="9">
        <v>11</v>
      </c>
      <c r="F29" s="9">
        <v>5</v>
      </c>
      <c r="G29" s="3"/>
      <c r="H29" s="9">
        <v>20</v>
      </c>
      <c r="I29" s="9">
        <v>0</v>
      </c>
      <c r="J29" s="9">
        <v>0</v>
      </c>
    </row>
    <row r="30" spans="3:10" ht="28">
      <c r="C30" s="5" t="s">
        <v>25</v>
      </c>
      <c r="D30" s="9">
        <v>5</v>
      </c>
      <c r="E30" s="9">
        <v>10</v>
      </c>
      <c r="F30" s="9">
        <v>5</v>
      </c>
      <c r="G30" s="3"/>
      <c r="H30" s="9">
        <v>14</v>
      </c>
      <c r="I30" s="9">
        <v>6</v>
      </c>
      <c r="J30" s="9">
        <v>0</v>
      </c>
    </row>
    <row r="31" spans="3:10" ht="28">
      <c r="C31" s="5" t="s">
        <v>26</v>
      </c>
      <c r="D31" s="9">
        <v>6</v>
      </c>
      <c r="E31" s="9">
        <v>10</v>
      </c>
      <c r="F31" s="9">
        <v>4</v>
      </c>
      <c r="G31" s="3"/>
      <c r="H31" s="9">
        <v>20</v>
      </c>
      <c r="I31" s="9">
        <v>0</v>
      </c>
      <c r="J31" s="9">
        <v>0</v>
      </c>
    </row>
    <row r="32" spans="3:10" ht="28">
      <c r="C32" s="7" t="s">
        <v>27</v>
      </c>
      <c r="D32" s="8">
        <v>6</v>
      </c>
      <c r="E32" s="8">
        <v>10</v>
      </c>
      <c r="F32" s="8">
        <v>4</v>
      </c>
      <c r="G32" s="3"/>
      <c r="H32" s="9">
        <v>17</v>
      </c>
      <c r="I32" s="9">
        <v>3</v>
      </c>
      <c r="J32" s="9">
        <v>0</v>
      </c>
    </row>
    <row r="33" spans="3:10" ht="15">
      <c r="C33" s="5" t="s">
        <v>28</v>
      </c>
      <c r="D33" s="9">
        <v>6</v>
      </c>
      <c r="E33" s="9">
        <v>12</v>
      </c>
      <c r="F33" s="9">
        <v>2</v>
      </c>
      <c r="G33" s="3"/>
      <c r="H33" s="9">
        <v>20</v>
      </c>
      <c r="I33" s="9">
        <v>0</v>
      </c>
      <c r="J33" s="9">
        <v>0</v>
      </c>
    </row>
    <row r="34" spans="3:10" ht="28">
      <c r="C34" s="5" t="s">
        <v>29</v>
      </c>
      <c r="D34" s="9">
        <v>6</v>
      </c>
      <c r="E34" s="9">
        <v>13</v>
      </c>
      <c r="F34" s="9">
        <v>1</v>
      </c>
      <c r="G34" s="3"/>
      <c r="H34" s="9">
        <v>20</v>
      </c>
      <c r="I34" s="9">
        <v>0</v>
      </c>
      <c r="J34" s="9">
        <v>0</v>
      </c>
    </row>
    <row r="35" spans="3:10" ht="15">
      <c r="C35" s="5" t="s">
        <v>30</v>
      </c>
      <c r="D35" s="9">
        <v>10</v>
      </c>
      <c r="E35" s="9">
        <v>9</v>
      </c>
      <c r="F35" s="9">
        <v>1</v>
      </c>
      <c r="G35" s="3"/>
      <c r="H35" s="9">
        <v>20</v>
      </c>
      <c r="I35" s="9">
        <v>0</v>
      </c>
      <c r="J35" s="9">
        <v>0</v>
      </c>
    </row>
    <row r="36" spans="3:10" ht="28">
      <c r="C36" s="5" t="s">
        <v>31</v>
      </c>
      <c r="D36" s="9">
        <v>7</v>
      </c>
      <c r="E36" s="9">
        <v>10</v>
      </c>
      <c r="F36" s="9">
        <v>3</v>
      </c>
      <c r="G36" s="3"/>
      <c r="H36" s="9">
        <v>18</v>
      </c>
      <c r="I36" s="9">
        <v>2</v>
      </c>
      <c r="J36" s="9">
        <v>0</v>
      </c>
    </row>
    <row r="37" spans="3:10" ht="42">
      <c r="C37" s="5" t="s">
        <v>32</v>
      </c>
      <c r="D37" s="9">
        <v>2</v>
      </c>
      <c r="E37" s="9">
        <v>10</v>
      </c>
      <c r="F37" s="9">
        <v>8</v>
      </c>
      <c r="G37" s="3"/>
      <c r="H37" s="9">
        <v>18</v>
      </c>
      <c r="I37" s="9">
        <v>2</v>
      </c>
      <c r="J37" s="9">
        <v>0</v>
      </c>
    </row>
    <row r="38" spans="3:10" ht="28">
      <c r="C38" s="5" t="s">
        <v>33</v>
      </c>
      <c r="D38" s="9">
        <v>2</v>
      </c>
      <c r="E38" s="9">
        <v>8</v>
      </c>
      <c r="F38" s="9">
        <v>10</v>
      </c>
      <c r="G38" s="3"/>
      <c r="H38" s="9">
        <v>16</v>
      </c>
      <c r="I38" s="9">
        <v>4</v>
      </c>
      <c r="J38" s="9">
        <v>0</v>
      </c>
    </row>
    <row r="39" spans="3:10" ht="15">
      <c r="C39" s="5" t="s">
        <v>34</v>
      </c>
      <c r="D39" s="9">
        <v>7</v>
      </c>
      <c r="E39" s="9">
        <v>8</v>
      </c>
      <c r="F39" s="9">
        <v>5</v>
      </c>
      <c r="G39" s="3"/>
      <c r="H39" s="9">
        <v>17</v>
      </c>
      <c r="I39" s="9">
        <v>3</v>
      </c>
      <c r="J39" s="9">
        <v>0</v>
      </c>
    </row>
    <row r="40" spans="3:10" ht="28">
      <c r="C40" s="5" t="s">
        <v>35</v>
      </c>
      <c r="D40" s="9">
        <v>8</v>
      </c>
      <c r="E40" s="9">
        <v>6</v>
      </c>
      <c r="F40" s="9">
        <v>6</v>
      </c>
      <c r="G40" s="3"/>
      <c r="H40" s="9">
        <v>18</v>
      </c>
      <c r="I40" s="9">
        <v>2</v>
      </c>
      <c r="J40" s="9">
        <v>0</v>
      </c>
    </row>
    <row r="41" spans="3:10" ht="15">
      <c r="C41" s="5" t="s">
        <v>36</v>
      </c>
      <c r="D41" s="9">
        <v>7</v>
      </c>
      <c r="E41" s="9">
        <v>9</v>
      </c>
      <c r="F41" s="9">
        <v>4</v>
      </c>
      <c r="G41" s="3"/>
      <c r="H41" s="9">
        <v>20</v>
      </c>
      <c r="I41" s="9">
        <v>0</v>
      </c>
      <c r="J41" s="9">
        <v>0</v>
      </c>
    </row>
    <row r="42" spans="3:10" ht="28">
      <c r="C42" s="5" t="s">
        <v>37</v>
      </c>
      <c r="D42" s="9">
        <v>4</v>
      </c>
      <c r="E42" s="9">
        <v>14</v>
      </c>
      <c r="F42" s="9">
        <v>2</v>
      </c>
      <c r="G42" s="3"/>
      <c r="H42" s="9">
        <v>18</v>
      </c>
      <c r="I42" s="9">
        <v>2</v>
      </c>
      <c r="J42" s="9">
        <v>0</v>
      </c>
    </row>
    <row r="43" spans="3:10" ht="28">
      <c r="C43" s="5" t="s">
        <v>38</v>
      </c>
      <c r="D43" s="9">
        <v>2</v>
      </c>
      <c r="E43" s="9">
        <v>10</v>
      </c>
      <c r="F43" s="9">
        <v>8</v>
      </c>
      <c r="G43" s="3"/>
      <c r="H43" s="9">
        <v>16</v>
      </c>
      <c r="I43" s="9">
        <v>4</v>
      </c>
      <c r="J43" s="9">
        <v>0</v>
      </c>
    </row>
    <row r="44" spans="3:10" ht="15">
      <c r="C44" s="5" t="s">
        <v>39</v>
      </c>
      <c r="D44" s="9">
        <v>8</v>
      </c>
      <c r="E44" s="9">
        <v>12</v>
      </c>
      <c r="F44" s="9">
        <v>0</v>
      </c>
      <c r="G44" s="3"/>
      <c r="H44" s="9">
        <v>18</v>
      </c>
      <c r="I44" s="9">
        <v>2</v>
      </c>
      <c r="J44" s="9">
        <v>0</v>
      </c>
    </row>
    <row r="45" spans="3:10" ht="28">
      <c r="C45" s="5" t="s">
        <v>40</v>
      </c>
      <c r="D45" s="9">
        <v>6</v>
      </c>
      <c r="E45" s="9">
        <v>10</v>
      </c>
      <c r="F45" s="9">
        <v>4</v>
      </c>
      <c r="G45" s="3"/>
      <c r="H45" s="9">
        <v>18</v>
      </c>
      <c r="I45" s="9">
        <v>2</v>
      </c>
      <c r="J45" s="9">
        <v>0</v>
      </c>
    </row>
    <row r="46" spans="3:10" ht="15">
      <c r="C46" s="5" t="s">
        <v>41</v>
      </c>
      <c r="D46" s="9">
        <v>7</v>
      </c>
      <c r="E46" s="9">
        <v>7</v>
      </c>
      <c r="F46" s="9">
        <v>6</v>
      </c>
      <c r="G46" s="3"/>
      <c r="H46" s="9">
        <v>16</v>
      </c>
      <c r="I46" s="9">
        <v>3</v>
      </c>
      <c r="J46" s="9">
        <v>1</v>
      </c>
    </row>
    <row r="47" spans="3:10" ht="15">
      <c r="C47" s="5" t="s">
        <v>42</v>
      </c>
      <c r="D47" s="9">
        <v>5</v>
      </c>
      <c r="E47" s="9">
        <v>8</v>
      </c>
      <c r="F47" s="9">
        <v>7</v>
      </c>
      <c r="G47" s="3"/>
      <c r="H47" s="9">
        <v>14</v>
      </c>
      <c r="I47" s="9">
        <v>6</v>
      </c>
      <c r="J47" s="9">
        <v>0</v>
      </c>
    </row>
    <row r="48" spans="3:10" ht="15">
      <c r="C48" s="5" t="s">
        <v>43</v>
      </c>
      <c r="D48" s="9">
        <v>10</v>
      </c>
      <c r="E48" s="9">
        <v>9</v>
      </c>
      <c r="F48" s="9">
        <v>1</v>
      </c>
      <c r="G48" s="3"/>
      <c r="H48" s="9">
        <v>20</v>
      </c>
      <c r="I48" s="9">
        <v>0</v>
      </c>
      <c r="J48" s="9">
        <v>0</v>
      </c>
    </row>
    <row r="49" spans="3:10" ht="28">
      <c r="C49" s="5" t="s">
        <v>44</v>
      </c>
      <c r="D49" s="9">
        <v>3</v>
      </c>
      <c r="E49" s="9">
        <v>10</v>
      </c>
      <c r="F49" s="9">
        <v>7</v>
      </c>
      <c r="G49" s="3"/>
      <c r="H49" s="9">
        <v>18</v>
      </c>
      <c r="I49" s="9">
        <v>2</v>
      </c>
      <c r="J49" s="9">
        <v>0</v>
      </c>
    </row>
    <row r="50" spans="3:10" ht="15">
      <c r="C50" s="5" t="s">
        <v>45</v>
      </c>
      <c r="D50" s="9">
        <v>8</v>
      </c>
      <c r="E50" s="9">
        <v>8</v>
      </c>
      <c r="F50" s="9">
        <v>4</v>
      </c>
      <c r="G50" s="3"/>
      <c r="H50" s="9">
        <v>20</v>
      </c>
      <c r="I50" s="9">
        <v>0</v>
      </c>
      <c r="J50" s="9">
        <v>0</v>
      </c>
    </row>
    <row r="51" spans="3:10" ht="28">
      <c r="C51" s="7" t="s">
        <v>46</v>
      </c>
      <c r="D51" s="8">
        <v>6</v>
      </c>
      <c r="E51" s="8">
        <v>10</v>
      </c>
      <c r="F51" s="8">
        <v>4</v>
      </c>
      <c r="G51" s="3"/>
      <c r="H51" s="9">
        <v>17</v>
      </c>
      <c r="I51" s="9">
        <v>3</v>
      </c>
      <c r="J51" s="9">
        <v>0</v>
      </c>
    </row>
    <row r="52" spans="3:10" ht="15">
      <c r="C52" s="5" t="s">
        <v>47</v>
      </c>
      <c r="D52" s="9">
        <v>5</v>
      </c>
      <c r="E52" s="9">
        <v>10</v>
      </c>
      <c r="F52" s="9">
        <v>5</v>
      </c>
      <c r="G52" s="3"/>
      <c r="H52" s="9">
        <v>20</v>
      </c>
      <c r="I52" s="9">
        <v>0</v>
      </c>
      <c r="J52" s="9">
        <v>0</v>
      </c>
    </row>
    <row r="53" spans="3:10" ht="28">
      <c r="C53" s="5" t="s">
        <v>48</v>
      </c>
      <c r="D53" s="9">
        <v>4</v>
      </c>
      <c r="E53" s="9">
        <v>8</v>
      </c>
      <c r="F53" s="9">
        <v>8</v>
      </c>
      <c r="G53" s="3"/>
      <c r="H53" s="9">
        <v>20</v>
      </c>
      <c r="I53" s="9">
        <v>0</v>
      </c>
      <c r="J53" s="9">
        <v>0</v>
      </c>
    </row>
    <row r="54" spans="3:10" ht="28">
      <c r="C54" s="5" t="s">
        <v>49</v>
      </c>
      <c r="D54" s="9">
        <v>3</v>
      </c>
      <c r="E54" s="9">
        <v>8</v>
      </c>
      <c r="F54" s="9">
        <v>9</v>
      </c>
      <c r="G54" s="3"/>
      <c r="H54" s="9">
        <v>14</v>
      </c>
      <c r="I54" s="9">
        <v>6</v>
      </c>
      <c r="J54" s="9">
        <v>0</v>
      </c>
    </row>
    <row r="55" spans="3:10" ht="28">
      <c r="C55" s="5" t="s">
        <v>50</v>
      </c>
      <c r="D55" s="9">
        <v>6</v>
      </c>
      <c r="E55" s="9">
        <v>10</v>
      </c>
      <c r="F55" s="9">
        <v>4</v>
      </c>
      <c r="G55" s="3"/>
      <c r="H55" s="9">
        <v>19</v>
      </c>
      <c r="I55" s="9">
        <v>1</v>
      </c>
      <c r="J55" s="9">
        <v>0</v>
      </c>
    </row>
    <row r="56" spans="3:10" ht="28">
      <c r="C56" s="5" t="s">
        <v>51</v>
      </c>
      <c r="D56" s="9">
        <v>3</v>
      </c>
      <c r="E56" s="9">
        <v>7</v>
      </c>
      <c r="F56" s="9">
        <v>10</v>
      </c>
      <c r="G56" s="3"/>
      <c r="H56" s="9">
        <v>16</v>
      </c>
      <c r="I56" s="9">
        <v>4</v>
      </c>
      <c r="J56" s="9">
        <v>0</v>
      </c>
    </row>
    <row r="57" spans="3:10" ht="28">
      <c r="C57" s="5" t="s">
        <v>52</v>
      </c>
      <c r="D57" s="9">
        <v>3</v>
      </c>
      <c r="E57" s="9">
        <v>8</v>
      </c>
      <c r="F57" s="9">
        <v>9</v>
      </c>
      <c r="G57" s="3"/>
      <c r="H57" s="9">
        <v>18</v>
      </c>
      <c r="I57" s="9">
        <v>2</v>
      </c>
      <c r="J57" s="9">
        <v>0</v>
      </c>
    </row>
    <row r="58" spans="3:10" ht="15">
      <c r="C58" s="5" t="s">
        <v>53</v>
      </c>
      <c r="D58" s="9">
        <v>6</v>
      </c>
      <c r="E58" s="9">
        <v>10</v>
      </c>
      <c r="F58" s="9">
        <v>4</v>
      </c>
      <c r="G58" s="3"/>
      <c r="H58" s="9">
        <v>18</v>
      </c>
      <c r="I58" s="9">
        <v>2</v>
      </c>
      <c r="J58" s="9">
        <v>0</v>
      </c>
    </row>
    <row r="59" spans="3:10" ht="15">
      <c r="C59" s="5" t="s">
        <v>54</v>
      </c>
      <c r="D59" s="9">
        <v>5</v>
      </c>
      <c r="E59" s="9">
        <v>12</v>
      </c>
      <c r="F59" s="9">
        <v>3</v>
      </c>
      <c r="G59" s="3"/>
      <c r="H59" s="9">
        <v>20</v>
      </c>
      <c r="I59" s="9">
        <v>0</v>
      </c>
      <c r="J59" s="9">
        <v>0</v>
      </c>
    </row>
    <row r="60" spans="3:10" ht="15">
      <c r="C60" s="5" t="s">
        <v>55</v>
      </c>
      <c r="D60" s="9">
        <v>3</v>
      </c>
      <c r="E60" s="9">
        <v>8</v>
      </c>
      <c r="F60" s="9">
        <v>9</v>
      </c>
      <c r="G60" s="3"/>
      <c r="H60" s="9">
        <v>18</v>
      </c>
      <c r="I60" s="9">
        <v>2</v>
      </c>
      <c r="J60" s="9">
        <v>0</v>
      </c>
    </row>
    <row r="61" spans="3:10" ht="42">
      <c r="C61" s="5" t="s">
        <v>56</v>
      </c>
      <c r="D61" s="9">
        <v>4</v>
      </c>
      <c r="E61" s="9">
        <v>10</v>
      </c>
      <c r="F61" s="9">
        <v>6</v>
      </c>
      <c r="G61" s="3"/>
      <c r="H61" s="9">
        <v>19</v>
      </c>
      <c r="I61" s="9">
        <v>1</v>
      </c>
      <c r="J61" s="9">
        <v>0</v>
      </c>
    </row>
    <row r="62" spans="3:10" ht="28">
      <c r="C62" s="5" t="s">
        <v>57</v>
      </c>
      <c r="D62" s="9">
        <v>5</v>
      </c>
      <c r="E62" s="9">
        <v>12</v>
      </c>
      <c r="F62" s="9">
        <v>3</v>
      </c>
      <c r="G62" s="3"/>
      <c r="H62" s="9">
        <v>16</v>
      </c>
      <c r="I62" s="9">
        <v>4</v>
      </c>
      <c r="J62" s="9">
        <v>0</v>
      </c>
    </row>
    <row r="63" spans="3:10" ht="15">
      <c r="C63" s="5" t="s">
        <v>58</v>
      </c>
      <c r="D63" s="9">
        <v>6</v>
      </c>
      <c r="E63" s="9">
        <v>8</v>
      </c>
      <c r="F63" s="9">
        <v>6</v>
      </c>
      <c r="G63" s="3"/>
      <c r="H63" s="9">
        <v>16</v>
      </c>
      <c r="I63" s="9">
        <v>4</v>
      </c>
      <c r="J63" s="9">
        <v>0</v>
      </c>
    </row>
    <row r="64" spans="3:10" ht="28">
      <c r="C64" s="5" t="s">
        <v>59</v>
      </c>
      <c r="D64" s="9">
        <v>3</v>
      </c>
      <c r="E64" s="9">
        <v>9</v>
      </c>
      <c r="F64" s="9">
        <v>8</v>
      </c>
      <c r="G64" s="3"/>
      <c r="H64" s="9">
        <v>14</v>
      </c>
      <c r="I64" s="9">
        <v>6</v>
      </c>
      <c r="J64" s="9">
        <v>0</v>
      </c>
    </row>
    <row r="65" spans="3:10" ht="28">
      <c r="C65" s="5" t="s">
        <v>60</v>
      </c>
      <c r="D65" s="9">
        <v>7</v>
      </c>
      <c r="E65" s="9">
        <v>8</v>
      </c>
      <c r="F65" s="9">
        <v>5</v>
      </c>
      <c r="G65" s="3"/>
      <c r="H65" s="9">
        <v>20</v>
      </c>
      <c r="I65" s="9">
        <v>0</v>
      </c>
      <c r="J65" s="9">
        <v>0</v>
      </c>
    </row>
    <row r="66" spans="3:10" ht="28">
      <c r="C66" s="5" t="s">
        <v>61</v>
      </c>
      <c r="D66" s="9">
        <v>7</v>
      </c>
      <c r="E66" s="9">
        <v>8</v>
      </c>
      <c r="F66" s="9">
        <v>5</v>
      </c>
      <c r="G66" s="3"/>
      <c r="H66" s="9">
        <v>20</v>
      </c>
      <c r="I66" s="9">
        <v>0</v>
      </c>
      <c r="J66" s="9">
        <v>0</v>
      </c>
    </row>
    <row r="67" spans="3:10" ht="28">
      <c r="C67" s="5" t="s">
        <v>62</v>
      </c>
      <c r="D67" s="9">
        <v>6</v>
      </c>
      <c r="E67" s="9">
        <v>8</v>
      </c>
      <c r="F67" s="9">
        <v>6</v>
      </c>
      <c r="G67" s="3"/>
      <c r="H67" s="9">
        <v>16</v>
      </c>
      <c r="I67" s="9">
        <v>4</v>
      </c>
      <c r="J67" s="9">
        <v>0</v>
      </c>
    </row>
    <row r="68" spans="3:10" ht="28">
      <c r="C68" s="7" t="s">
        <v>63</v>
      </c>
      <c r="D68" s="8">
        <v>5</v>
      </c>
      <c r="E68" s="8">
        <v>11</v>
      </c>
      <c r="F68" s="8">
        <v>4</v>
      </c>
      <c r="G68" s="3"/>
      <c r="H68" s="9">
        <v>17</v>
      </c>
      <c r="I68" s="9">
        <v>3</v>
      </c>
      <c r="J68" s="9">
        <v>0</v>
      </c>
    </row>
    <row r="69" spans="3:10" ht="15">
      <c r="C69" s="5" t="s">
        <v>64</v>
      </c>
      <c r="D69" s="9">
        <v>4</v>
      </c>
      <c r="E69" s="9">
        <v>10</v>
      </c>
      <c r="F69" s="9">
        <v>6</v>
      </c>
      <c r="G69" s="3"/>
      <c r="H69" s="9">
        <v>20</v>
      </c>
      <c r="I69" s="9">
        <v>0</v>
      </c>
      <c r="J69" s="9">
        <v>0</v>
      </c>
    </row>
    <row r="70" spans="3:10" ht="28">
      <c r="C70" s="5" t="s">
        <v>104</v>
      </c>
      <c r="D70" s="9">
        <v>5</v>
      </c>
      <c r="E70" s="9">
        <v>12</v>
      </c>
      <c r="F70" s="9">
        <v>3</v>
      </c>
      <c r="G70" s="3"/>
      <c r="H70" s="9">
        <v>20</v>
      </c>
      <c r="I70" s="9">
        <v>0</v>
      </c>
      <c r="J70" s="9">
        <v>0</v>
      </c>
    </row>
    <row r="71" spans="3:10" ht="28">
      <c r="C71" s="5" t="s">
        <v>65</v>
      </c>
      <c r="D71" s="9">
        <v>4</v>
      </c>
      <c r="E71" s="9">
        <v>13</v>
      </c>
      <c r="F71" s="9">
        <v>3</v>
      </c>
      <c r="G71" s="3"/>
      <c r="H71" s="9">
        <v>20</v>
      </c>
      <c r="I71" s="9">
        <v>0</v>
      </c>
      <c r="J71" s="9">
        <v>0</v>
      </c>
    </row>
    <row r="72" spans="3:10" ht="15">
      <c r="C72" s="5" t="s">
        <v>66</v>
      </c>
      <c r="D72" s="9">
        <v>6</v>
      </c>
      <c r="E72" s="9">
        <v>12</v>
      </c>
      <c r="F72" s="9">
        <v>2</v>
      </c>
      <c r="G72" s="3"/>
      <c r="H72" s="9">
        <v>20</v>
      </c>
      <c r="I72" s="9">
        <v>0</v>
      </c>
      <c r="J72" s="9">
        <v>0</v>
      </c>
    </row>
    <row r="73" spans="3:10" ht="28">
      <c r="C73" s="5" t="s">
        <v>67</v>
      </c>
      <c r="D73" s="9">
        <v>6</v>
      </c>
      <c r="E73" s="9">
        <v>12</v>
      </c>
      <c r="F73" s="9">
        <v>2</v>
      </c>
      <c r="G73" s="3"/>
      <c r="H73" s="9">
        <v>20</v>
      </c>
      <c r="I73" s="9">
        <v>0</v>
      </c>
      <c r="J73" s="9">
        <v>0</v>
      </c>
    </row>
    <row r="74" spans="3:10" ht="28">
      <c r="C74" s="5" t="s">
        <v>68</v>
      </c>
      <c r="D74" s="9">
        <v>5</v>
      </c>
      <c r="E74" s="9">
        <v>13</v>
      </c>
      <c r="F74" s="9">
        <v>2</v>
      </c>
      <c r="G74" s="3"/>
      <c r="H74" s="9">
        <v>20</v>
      </c>
      <c r="I74" s="9">
        <v>0</v>
      </c>
      <c r="J74" s="9">
        <v>0</v>
      </c>
    </row>
    <row r="75" spans="3:10" ht="28">
      <c r="C75" s="5" t="s">
        <v>69</v>
      </c>
      <c r="D75" s="9">
        <v>7</v>
      </c>
      <c r="E75" s="9">
        <v>10</v>
      </c>
      <c r="F75" s="9">
        <v>3</v>
      </c>
      <c r="G75" s="3"/>
      <c r="H75" s="9">
        <v>16</v>
      </c>
      <c r="I75" s="9">
        <v>4</v>
      </c>
      <c r="J75" s="9">
        <v>0</v>
      </c>
    </row>
    <row r="76" spans="3:10" ht="15">
      <c r="C76" s="5" t="s">
        <v>70</v>
      </c>
      <c r="D76" s="9">
        <v>7</v>
      </c>
      <c r="E76" s="9">
        <v>10</v>
      </c>
      <c r="F76" s="9">
        <v>3</v>
      </c>
      <c r="G76" s="3"/>
      <c r="H76" s="9">
        <v>19</v>
      </c>
      <c r="I76" s="9">
        <v>1</v>
      </c>
      <c r="J76" s="9">
        <v>0</v>
      </c>
    </row>
    <row r="77" spans="3:10" ht="28">
      <c r="C77" s="5" t="s">
        <v>71</v>
      </c>
      <c r="D77" s="9">
        <v>6</v>
      </c>
      <c r="E77" s="9">
        <v>11</v>
      </c>
      <c r="F77" s="9">
        <v>3</v>
      </c>
      <c r="G77" s="3"/>
      <c r="H77" s="9">
        <v>19</v>
      </c>
      <c r="I77" s="9">
        <v>1</v>
      </c>
      <c r="J77" s="9">
        <v>0</v>
      </c>
    </row>
    <row r="78" spans="3:10" ht="15">
      <c r="C78" s="5" t="s">
        <v>72</v>
      </c>
      <c r="D78" s="9">
        <v>5</v>
      </c>
      <c r="E78" s="9">
        <v>8</v>
      </c>
      <c r="F78" s="9">
        <v>7</v>
      </c>
      <c r="G78" s="3"/>
      <c r="H78" s="9">
        <v>18</v>
      </c>
      <c r="I78" s="9">
        <v>2</v>
      </c>
      <c r="J78" s="9">
        <v>0</v>
      </c>
    </row>
    <row r="79" spans="3:10" ht="15">
      <c r="C79" s="5" t="s">
        <v>73</v>
      </c>
      <c r="D79" s="9">
        <v>5</v>
      </c>
      <c r="E79" s="9">
        <v>10</v>
      </c>
      <c r="F79" s="9">
        <v>5</v>
      </c>
      <c r="G79" s="3"/>
      <c r="H79" s="9">
        <v>18</v>
      </c>
      <c r="I79" s="9">
        <v>2</v>
      </c>
      <c r="J79" s="9">
        <v>0</v>
      </c>
    </row>
    <row r="80" spans="3:10" ht="28">
      <c r="C80" s="5" t="s">
        <v>74</v>
      </c>
      <c r="D80" s="9">
        <v>4</v>
      </c>
      <c r="E80" s="9">
        <v>9</v>
      </c>
      <c r="F80" s="9">
        <v>7</v>
      </c>
      <c r="G80" s="3"/>
      <c r="H80" s="9">
        <v>18</v>
      </c>
      <c r="I80" s="9">
        <v>2</v>
      </c>
      <c r="J80" s="9">
        <v>0</v>
      </c>
    </row>
    <row r="81" spans="3:10" ht="28">
      <c r="C81" s="5" t="s">
        <v>75</v>
      </c>
      <c r="D81" s="9">
        <v>3</v>
      </c>
      <c r="E81" s="9">
        <v>9</v>
      </c>
      <c r="F81" s="9">
        <v>8</v>
      </c>
      <c r="G81" s="3"/>
      <c r="H81" s="9">
        <v>20</v>
      </c>
      <c r="I81" s="9">
        <v>0</v>
      </c>
      <c r="J81" s="9">
        <v>0</v>
      </c>
    </row>
    <row r="82" spans="3:10" ht="15">
      <c r="C82" s="5" t="s">
        <v>105</v>
      </c>
      <c r="D82" s="9">
        <v>6</v>
      </c>
      <c r="E82" s="9">
        <v>12</v>
      </c>
      <c r="F82" s="9">
        <v>2</v>
      </c>
      <c r="G82" s="3"/>
      <c r="H82" s="9">
        <v>20</v>
      </c>
      <c r="I82" s="9">
        <v>0</v>
      </c>
      <c r="J82" s="9">
        <v>0</v>
      </c>
    </row>
    <row r="83" spans="3:10" ht="28">
      <c r="C83" s="5" t="s">
        <v>76</v>
      </c>
      <c r="D83" s="9">
        <v>5</v>
      </c>
      <c r="E83" s="9">
        <v>8</v>
      </c>
      <c r="F83" s="9">
        <v>7</v>
      </c>
      <c r="G83" s="3"/>
      <c r="H83" s="9">
        <v>20</v>
      </c>
      <c r="I83" s="9">
        <v>0</v>
      </c>
      <c r="J83" s="9">
        <v>0</v>
      </c>
    </row>
    <row r="84" spans="3:10" ht="28">
      <c r="C84" s="7" t="s">
        <v>77</v>
      </c>
      <c r="D84" s="8">
        <v>3</v>
      </c>
      <c r="E84" s="8">
        <v>10</v>
      </c>
      <c r="F84" s="8">
        <v>7</v>
      </c>
      <c r="G84" s="3"/>
      <c r="H84" s="9">
        <v>15</v>
      </c>
      <c r="I84" s="9">
        <v>5</v>
      </c>
      <c r="J84" s="9">
        <v>0</v>
      </c>
    </row>
    <row r="85" spans="3:10" ht="28">
      <c r="C85" s="5" t="s">
        <v>78</v>
      </c>
      <c r="D85" s="9">
        <v>5</v>
      </c>
      <c r="E85" s="9">
        <v>8</v>
      </c>
      <c r="F85" s="9">
        <v>7</v>
      </c>
      <c r="G85" s="3"/>
      <c r="H85" s="9">
        <v>20</v>
      </c>
      <c r="I85" s="9">
        <v>0</v>
      </c>
      <c r="J85" s="9">
        <v>0</v>
      </c>
    </row>
    <row r="86" spans="3:10" ht="28">
      <c r="C86" s="5" t="s">
        <v>79</v>
      </c>
      <c r="D86" s="9">
        <v>4</v>
      </c>
      <c r="E86" s="9">
        <v>10</v>
      </c>
      <c r="F86" s="9">
        <v>6</v>
      </c>
      <c r="G86" s="3"/>
      <c r="H86" s="9">
        <v>18</v>
      </c>
      <c r="I86" s="9">
        <v>2</v>
      </c>
      <c r="J86" s="9">
        <v>0</v>
      </c>
    </row>
    <row r="87" spans="3:10" ht="15">
      <c r="C87" s="5" t="s">
        <v>80</v>
      </c>
      <c r="D87" s="9">
        <v>3</v>
      </c>
      <c r="E87" s="9">
        <v>8</v>
      </c>
      <c r="F87" s="9">
        <v>9</v>
      </c>
      <c r="G87" s="3"/>
      <c r="H87" s="9">
        <v>18</v>
      </c>
      <c r="I87" s="9">
        <v>2</v>
      </c>
      <c r="J87" s="9">
        <v>0</v>
      </c>
    </row>
    <row r="88" spans="3:10" ht="15">
      <c r="C88" s="5" t="s">
        <v>81</v>
      </c>
      <c r="D88" s="9">
        <v>5</v>
      </c>
      <c r="E88" s="9">
        <v>7</v>
      </c>
      <c r="F88" s="9">
        <v>8</v>
      </c>
      <c r="G88" s="3"/>
      <c r="H88" s="9">
        <v>18</v>
      </c>
      <c r="I88" s="9">
        <v>2</v>
      </c>
      <c r="J88" s="9">
        <v>0</v>
      </c>
    </row>
    <row r="89" spans="3:10" ht="15">
      <c r="C89" s="5" t="s">
        <v>82</v>
      </c>
      <c r="D89" s="9">
        <v>2</v>
      </c>
      <c r="E89" s="9">
        <v>7</v>
      </c>
      <c r="F89" s="9">
        <v>11</v>
      </c>
      <c r="G89" s="3"/>
      <c r="H89" s="9">
        <v>18</v>
      </c>
      <c r="I89" s="9">
        <v>2</v>
      </c>
      <c r="J89" s="9">
        <v>0</v>
      </c>
    </row>
    <row r="90" spans="3:10" ht="28">
      <c r="C90" s="5" t="s">
        <v>83</v>
      </c>
      <c r="D90" s="9">
        <v>3</v>
      </c>
      <c r="E90" s="9">
        <v>7</v>
      </c>
      <c r="F90" s="9">
        <v>10</v>
      </c>
      <c r="G90" s="3"/>
      <c r="H90" s="9">
        <v>20</v>
      </c>
      <c r="I90" s="9">
        <v>0</v>
      </c>
      <c r="J90" s="9">
        <v>0</v>
      </c>
    </row>
    <row r="91" spans="3:10" ht="28">
      <c r="C91" s="5" t="s">
        <v>84</v>
      </c>
      <c r="D91" s="9">
        <v>2</v>
      </c>
      <c r="E91" s="9">
        <v>8</v>
      </c>
      <c r="F91" s="9">
        <v>10</v>
      </c>
      <c r="G91" s="3"/>
      <c r="H91" s="9">
        <v>18</v>
      </c>
      <c r="I91" s="9">
        <v>2</v>
      </c>
      <c r="J91" s="9">
        <v>0</v>
      </c>
    </row>
    <row r="92" spans="3:10" ht="15">
      <c r="C92" s="5" t="s">
        <v>85</v>
      </c>
      <c r="D92" s="9">
        <v>5</v>
      </c>
      <c r="E92" s="9">
        <v>8</v>
      </c>
      <c r="F92" s="9">
        <v>7</v>
      </c>
      <c r="G92" s="3"/>
      <c r="H92" s="9">
        <v>16</v>
      </c>
      <c r="I92" s="9">
        <v>4</v>
      </c>
      <c r="J92" s="9">
        <v>0</v>
      </c>
    </row>
    <row r="93" spans="3:10" ht="28">
      <c r="C93" s="5" t="s">
        <v>86</v>
      </c>
      <c r="D93" s="9">
        <v>1</v>
      </c>
      <c r="E93" s="9">
        <v>6</v>
      </c>
      <c r="F93" s="9">
        <v>13</v>
      </c>
      <c r="G93" s="3"/>
      <c r="H93" s="9">
        <v>18</v>
      </c>
      <c r="I93" s="9">
        <v>2</v>
      </c>
      <c r="J93" s="9">
        <v>0</v>
      </c>
    </row>
    <row r="94" spans="3:10" ht="28">
      <c r="C94" s="5" t="s">
        <v>87</v>
      </c>
      <c r="D94" s="9">
        <v>2</v>
      </c>
      <c r="E94" s="9">
        <v>8</v>
      </c>
      <c r="F94" s="9">
        <v>10</v>
      </c>
      <c r="G94" s="3"/>
      <c r="H94" s="9">
        <v>19</v>
      </c>
      <c r="I94" s="9">
        <v>1</v>
      </c>
      <c r="J94" s="9">
        <v>0</v>
      </c>
    </row>
    <row r="95" spans="3:10" ht="15">
      <c r="C95" s="5" t="s">
        <v>88</v>
      </c>
      <c r="D95" s="9">
        <v>3</v>
      </c>
      <c r="E95" s="9">
        <v>7</v>
      </c>
      <c r="F95" s="9">
        <v>10</v>
      </c>
      <c r="G95" s="3"/>
      <c r="H95" s="9">
        <v>19</v>
      </c>
      <c r="I95" s="9">
        <v>1</v>
      </c>
      <c r="J95" s="9">
        <v>0</v>
      </c>
    </row>
    <row r="96" spans="3:10" ht="28">
      <c r="C96" s="5" t="s">
        <v>89</v>
      </c>
      <c r="D96" s="9">
        <v>3</v>
      </c>
      <c r="E96" s="9">
        <v>8</v>
      </c>
      <c r="F96" s="9">
        <v>9</v>
      </c>
      <c r="G96" s="3"/>
      <c r="H96" s="9">
        <v>19</v>
      </c>
      <c r="I96" s="9">
        <v>1</v>
      </c>
      <c r="J96" s="9">
        <v>0</v>
      </c>
    </row>
    <row r="97" spans="3:10" ht="28">
      <c r="C97" s="5" t="s">
        <v>90</v>
      </c>
      <c r="D97" s="9">
        <v>2</v>
      </c>
      <c r="E97" s="9">
        <v>10</v>
      </c>
      <c r="F97" s="9">
        <v>8</v>
      </c>
      <c r="G97" s="3"/>
      <c r="H97" s="9">
        <v>20</v>
      </c>
      <c r="I97" s="9">
        <v>0</v>
      </c>
      <c r="J97" s="9">
        <v>0</v>
      </c>
    </row>
    <row r="98" spans="3:10" ht="28">
      <c r="C98" s="5" t="s">
        <v>91</v>
      </c>
      <c r="D98" s="9">
        <v>4</v>
      </c>
      <c r="E98" s="9">
        <v>10</v>
      </c>
      <c r="F98" s="9">
        <v>6</v>
      </c>
      <c r="G98" s="3"/>
      <c r="H98" s="9">
        <v>18</v>
      </c>
      <c r="I98" s="9">
        <v>2</v>
      </c>
      <c r="J98" s="9">
        <v>0</v>
      </c>
    </row>
    <row r="99" spans="3:10" ht="15">
      <c r="C99" s="5" t="s">
        <v>92</v>
      </c>
      <c r="D99" s="9">
        <v>5</v>
      </c>
      <c r="E99" s="9">
        <v>10</v>
      </c>
      <c r="F99" s="9">
        <v>5</v>
      </c>
      <c r="G99" s="3"/>
      <c r="H99" s="9">
        <v>16</v>
      </c>
      <c r="I99" s="9">
        <v>4</v>
      </c>
      <c r="J99" s="9">
        <v>0</v>
      </c>
    </row>
    <row r="100" spans="3:10" ht="56">
      <c r="C100" s="7" t="s">
        <v>93</v>
      </c>
      <c r="D100" s="8">
        <v>2</v>
      </c>
      <c r="E100" s="8">
        <v>8</v>
      </c>
      <c r="F100" s="8">
        <v>10</v>
      </c>
      <c r="G100" s="3"/>
      <c r="H100" s="9">
        <v>13</v>
      </c>
      <c r="I100" s="9">
        <v>5</v>
      </c>
      <c r="J100" s="9">
        <v>2</v>
      </c>
    </row>
    <row r="101" spans="3:10" ht="28">
      <c r="C101" s="5" t="s">
        <v>94</v>
      </c>
      <c r="D101" s="9">
        <v>1</v>
      </c>
      <c r="E101" s="9">
        <v>10</v>
      </c>
      <c r="F101" s="9">
        <v>9</v>
      </c>
      <c r="G101" s="3"/>
      <c r="H101" s="9">
        <v>19</v>
      </c>
      <c r="I101" s="9">
        <v>1</v>
      </c>
      <c r="J101" s="9">
        <v>0</v>
      </c>
    </row>
    <row r="102" spans="3:10" ht="28">
      <c r="C102" s="5" t="s">
        <v>95</v>
      </c>
      <c r="D102" s="9">
        <v>2</v>
      </c>
      <c r="E102" s="9">
        <v>11</v>
      </c>
      <c r="F102" s="9">
        <v>7</v>
      </c>
      <c r="G102" s="3"/>
      <c r="H102" s="9">
        <v>16</v>
      </c>
      <c r="I102" s="9">
        <v>2</v>
      </c>
      <c r="J102" s="9">
        <v>2</v>
      </c>
    </row>
    <row r="103" spans="3:10" ht="15">
      <c r="C103" s="5" t="s">
        <v>106</v>
      </c>
      <c r="D103" s="9">
        <v>8</v>
      </c>
      <c r="E103" s="9">
        <v>10</v>
      </c>
      <c r="F103" s="9">
        <v>2</v>
      </c>
      <c r="G103" s="3"/>
      <c r="H103" s="9">
        <v>18</v>
      </c>
      <c r="I103" s="9">
        <v>2</v>
      </c>
      <c r="J103" s="9">
        <v>0</v>
      </c>
    </row>
    <row r="104" spans="3:10" ht="28">
      <c r="C104" s="5" t="s">
        <v>96</v>
      </c>
      <c r="D104" s="9">
        <v>1</v>
      </c>
      <c r="E104" s="9">
        <v>9</v>
      </c>
      <c r="F104" s="9">
        <v>10</v>
      </c>
      <c r="G104" s="3"/>
      <c r="H104" s="9">
        <v>15</v>
      </c>
      <c r="I104" s="9">
        <v>4</v>
      </c>
      <c r="J104" s="9">
        <v>1</v>
      </c>
    </row>
    <row r="105" spans="3:10" ht="15">
      <c r="C105" s="5" t="s">
        <v>97</v>
      </c>
      <c r="D105" s="9">
        <v>9</v>
      </c>
      <c r="E105" s="9">
        <v>11</v>
      </c>
      <c r="F105" s="9">
        <v>0</v>
      </c>
      <c r="G105" s="3"/>
      <c r="H105" s="9">
        <v>18</v>
      </c>
      <c r="I105" s="9">
        <v>2</v>
      </c>
      <c r="J105" s="9">
        <v>0</v>
      </c>
    </row>
    <row r="106" spans="3:10" ht="28">
      <c r="C106" s="5" t="s">
        <v>98</v>
      </c>
      <c r="D106" s="9">
        <v>4</v>
      </c>
      <c r="E106" s="9">
        <v>8</v>
      </c>
      <c r="F106" s="9">
        <v>8</v>
      </c>
      <c r="G106" s="3"/>
      <c r="H106" s="9">
        <v>18</v>
      </c>
      <c r="I106" s="9">
        <v>2</v>
      </c>
      <c r="J106" s="9">
        <v>0</v>
      </c>
    </row>
    <row r="107" spans="3:10" ht="42">
      <c r="C107" s="5" t="s">
        <v>99</v>
      </c>
      <c r="D107" s="9">
        <v>2</v>
      </c>
      <c r="E107" s="9">
        <v>6</v>
      </c>
      <c r="F107" s="9">
        <v>12</v>
      </c>
      <c r="G107" s="3"/>
      <c r="H107" s="9">
        <v>18</v>
      </c>
      <c r="I107" s="9">
        <v>0</v>
      </c>
      <c r="J107" s="9">
        <v>2</v>
      </c>
    </row>
    <row r="108" spans="3:10" ht="28">
      <c r="C108" s="5" t="s">
        <v>100</v>
      </c>
      <c r="D108" s="9">
        <v>2</v>
      </c>
      <c r="E108" s="9">
        <v>7</v>
      </c>
      <c r="F108" s="9">
        <v>11</v>
      </c>
      <c r="G108" s="3"/>
      <c r="H108" s="9">
        <v>14</v>
      </c>
      <c r="I108" s="9">
        <v>6</v>
      </c>
      <c r="J108" s="9">
        <v>0</v>
      </c>
    </row>
    <row r="109" spans="3:10" ht="28">
      <c r="C109" s="5" t="s">
        <v>101</v>
      </c>
      <c r="D109" s="9">
        <v>2</v>
      </c>
      <c r="E109" s="9">
        <v>8</v>
      </c>
      <c r="F109" s="9">
        <v>10</v>
      </c>
      <c r="G109" s="3"/>
      <c r="H109" s="9">
        <v>20</v>
      </c>
      <c r="I109" s="9">
        <v>0</v>
      </c>
      <c r="J109" s="9">
        <v>0</v>
      </c>
    </row>
    <row r="110" spans="3:10" ht="42">
      <c r="C110" s="5" t="s">
        <v>102</v>
      </c>
      <c r="D110" s="9">
        <v>3</v>
      </c>
      <c r="E110" s="9">
        <v>7</v>
      </c>
      <c r="F110" s="9">
        <v>10</v>
      </c>
      <c r="G110" s="3"/>
      <c r="H110" s="9">
        <v>16</v>
      </c>
      <c r="I110" s="9">
        <v>4</v>
      </c>
      <c r="J110" s="9">
        <v>0</v>
      </c>
    </row>
    <row r="111" spans="3:10" ht="15">
      <c r="C111" s="5" t="s">
        <v>103</v>
      </c>
      <c r="D111" s="9">
        <v>1</v>
      </c>
      <c r="E111" s="9">
        <v>7</v>
      </c>
      <c r="F111" s="9">
        <v>12</v>
      </c>
      <c r="G111" s="3"/>
      <c r="H111" s="9">
        <v>16</v>
      </c>
      <c r="I111" s="9">
        <v>4</v>
      </c>
      <c r="J111" s="9">
        <v>0</v>
      </c>
    </row>
    <row r="113" spans="4:10" ht="15">
      <c r="D113" s="2">
        <f aca="true" t="shared" si="0" ref="D113:E113">+SUM(D6:D111)-D16-D32-D51-D68-D84-D100</f>
        <v>443</v>
      </c>
      <c r="E113" s="2">
        <f t="shared" si="0"/>
        <v>957</v>
      </c>
      <c r="F113" s="2">
        <f>+SUM(F6:F111)-F16-F32-F51-F68-F84-F100</f>
        <v>600</v>
      </c>
      <c r="H113" s="2">
        <f aca="true" t="shared" si="1" ref="H113:I113">+SUM(H6:H111)-H16-H32-H51-H68-H84-H100</f>
        <v>1803</v>
      </c>
      <c r="I113" s="2">
        <f t="shared" si="1"/>
        <v>190</v>
      </c>
      <c r="J113" s="2">
        <f>+SUM(J6:J111)-J16-J32-J51-J68-J84-J100</f>
        <v>7</v>
      </c>
    </row>
    <row r="114" spans="4:8" ht="15">
      <c r="D114" s="2">
        <f>+SUM(D113:F113)</f>
        <v>2000</v>
      </c>
      <c r="H114" s="2">
        <f>+SUM(H113:J113)</f>
        <v>2000</v>
      </c>
    </row>
  </sheetData>
  <mergeCells count="5">
    <mergeCell ref="D3:F3"/>
    <mergeCell ref="C3:C4"/>
    <mergeCell ref="C2:F2"/>
    <mergeCell ref="H3:J3"/>
    <mergeCell ref="H2:J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L23"/>
  <sheetViews>
    <sheetView workbookViewId="0" topLeftCell="A6">
      <selection activeCell="B31" sqref="B31"/>
    </sheetView>
  </sheetViews>
  <sheetFormatPr defaultColWidth="8.8515625" defaultRowHeight="15"/>
  <cols>
    <col min="3" max="3" width="14.421875" style="0" customWidth="1"/>
  </cols>
  <sheetData>
    <row r="4" spans="4:9" ht="15">
      <c r="D4" s="11" t="s">
        <v>114</v>
      </c>
      <c r="I4" s="11" t="s">
        <v>115</v>
      </c>
    </row>
    <row r="5" spans="4:12" ht="15">
      <c r="D5" t="s">
        <v>118</v>
      </c>
      <c r="G5" t="s">
        <v>119</v>
      </c>
      <c r="I5" t="s">
        <v>116</v>
      </c>
      <c r="L5" t="s">
        <v>117</v>
      </c>
    </row>
    <row r="6" spans="3:12" ht="15">
      <c r="C6" t="str">
        <f>+'Original Data'!F4</f>
        <v>Not Met</v>
      </c>
      <c r="D6" s="12">
        <f>+('Original Data'!F5+'Original Data'!F16+'Original Data'!F32+'Original Data'!F51+'Original Data'!F68+'Original Data'!F84+'Original Data'!F100)/(+SUM('Original Data'!D5:F5)+SUM('Original Data'!D16:F16)+SUM('Original Data'!D32:F32)+SUM('Original Data'!D51:F51)+SUM('Original Data'!D68:F68)+SUM('Original Data'!D84:F84)+SUM('Original Data'!D100:F100))</f>
        <v>0.2357142857142857</v>
      </c>
      <c r="E6" s="12"/>
      <c r="F6" s="12"/>
      <c r="G6" s="12">
        <f>+('Original Data'!J5+'Original Data'!J16+'Original Data'!J32+'Original Data'!J51+'Original Data'!J68+'Original Data'!J84+'Original Data'!J100)/(+SUM('Original Data'!H5:J5)+SUM('Original Data'!H16:J16)+SUM('Original Data'!H32:J32)+SUM('Original Data'!H51:J51)+SUM('Original Data'!H68:J68)+SUM('Original Data'!H84:J84)+SUM('Original Data'!H100:J100))</f>
        <v>0.02127659574468085</v>
      </c>
      <c r="I6" s="12">
        <f>+'Original Data'!F113/'Original Data'!D114</f>
        <v>0.3</v>
      </c>
      <c r="J6" s="12"/>
      <c r="K6" s="12"/>
      <c r="L6" s="12">
        <f>+'Original Data'!J113/'Original Data'!H114</f>
        <v>0.0035</v>
      </c>
    </row>
    <row r="7" spans="3:12" ht="15">
      <c r="C7" t="str">
        <f>+'Original Data'!E4</f>
        <v>Developing</v>
      </c>
      <c r="D7" s="12">
        <f>+('Original Data'!E5+'Original Data'!E16+'Original Data'!E32+'Original Data'!E51+'Original Data'!E68+'Original Data'!E84+'Original Data'!E100)/(+SUM('Original Data'!D5:F5)+SUM('Original Data'!D16:F16)+SUM('Original Data'!D32:F32)+SUM('Original Data'!D51:F51)+SUM('Original Data'!D68:F68)+SUM('Original Data'!D84:F84)+SUM('Original Data'!D100:F100))</f>
        <v>0.5357142857142857</v>
      </c>
      <c r="E7" s="12"/>
      <c r="F7" s="12"/>
      <c r="G7" s="12">
        <f>+('Original Data'!I5+'Original Data'!I16+'Original Data'!I32+'Original Data'!I51+'Original Data'!I68+'Original Data'!I84+'Original Data'!I100)/(+SUM('Original Data'!H5:J5)+SUM('Original Data'!H16:J16)+SUM('Original Data'!H32:J32)+SUM('Original Data'!H51:J51)+SUM('Original Data'!H68:J68)+SUM('Original Data'!H84:J84)+SUM('Original Data'!H100:J100))</f>
        <v>0.1702127659574468</v>
      </c>
      <c r="I7" s="12">
        <f>+'Original Data'!E113/'Original Data'!D114</f>
        <v>0.4785</v>
      </c>
      <c r="J7" s="12"/>
      <c r="K7" s="12"/>
      <c r="L7" s="12">
        <f>+'Original Data'!I113/'Original Data'!H114</f>
        <v>0.095</v>
      </c>
    </row>
    <row r="8" spans="3:12" ht="15">
      <c r="C8" t="str">
        <f>+'Original Data'!D4</f>
        <v>Met</v>
      </c>
      <c r="D8" s="12">
        <f>+('Original Data'!D5+'Original Data'!D16+'Original Data'!D32+'Original Data'!D51+'Original Data'!D68+'Original Data'!D84+'Original Data'!D100)/(+SUM('Original Data'!D5:F5)+SUM('Original Data'!D16:F16)+SUM('Original Data'!D32:F32)+SUM('Original Data'!D51:F51)+SUM('Original Data'!D68:F68)+SUM('Original Data'!D84:F84)+SUM('Original Data'!D100:F100))</f>
        <v>0.22857142857142856</v>
      </c>
      <c r="E8" s="12"/>
      <c r="F8" s="12"/>
      <c r="G8" s="12">
        <f>+('Original Data'!H5+'Original Data'!H16+'Original Data'!H32+'Original Data'!H51+'Original Data'!H68+'Original Data'!H84+'Original Data'!H100)/(+SUM('Original Data'!H5:J5)+SUM('Original Data'!H16:J16)+SUM('Original Data'!H32:J32)+SUM('Original Data'!H51:J51)+SUM('Original Data'!H68:J68)+SUM('Original Data'!H84:J84)+SUM('Original Data'!H100:J100))</f>
        <v>0.8085106382978723</v>
      </c>
      <c r="I8" s="12">
        <f>+'Original Data'!D113/'Original Data'!D114</f>
        <v>0.2215</v>
      </c>
      <c r="J8" s="12"/>
      <c r="K8" s="12"/>
      <c r="L8" s="12">
        <f>+'Original Data'!H113/'Original Data'!H114</f>
        <v>0.9015</v>
      </c>
    </row>
    <row r="9" spans="4:12" ht="15">
      <c r="D9" s="12">
        <f>+SUM(D6:D8)</f>
        <v>0.9999999999999999</v>
      </c>
      <c r="G9" s="12">
        <f>+SUM(G6:G8)</f>
        <v>1</v>
      </c>
      <c r="I9" s="12">
        <f>+SUM(I6:I8)</f>
        <v>1</v>
      </c>
      <c r="L9" s="12">
        <f>+SUM(L6:L8)</f>
        <v>1</v>
      </c>
    </row>
    <row r="17" ht="15.75">
      <c r="C17" s="13"/>
    </row>
    <row r="18" ht="15.75">
      <c r="C18" s="13"/>
    </row>
    <row r="19" ht="15.75">
      <c r="C19" s="13"/>
    </row>
    <row r="20" ht="15.75">
      <c r="C20" s="13"/>
    </row>
    <row r="21" ht="15.75">
      <c r="C21" s="13"/>
    </row>
    <row r="22" ht="15.75">
      <c r="C22" s="13"/>
    </row>
    <row r="23" ht="15.75">
      <c r="C23" s="13"/>
    </row>
  </sheetData>
  <printOptions/>
  <pageMargins left="0.7" right="0.7" top="0.75" bottom="0.75" header="0.3" footer="0.3"/>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14"/>
  <sheetViews>
    <sheetView workbookViewId="0" topLeftCell="L1">
      <selection activeCell="AA7" sqref="AA7"/>
    </sheetView>
  </sheetViews>
  <sheetFormatPr defaultColWidth="8.8515625" defaultRowHeight="15"/>
  <cols>
    <col min="3" max="3" width="28.140625" style="1" customWidth="1"/>
    <col min="4" max="4" width="6.8515625" style="2" customWidth="1"/>
    <col min="5" max="6" width="8.8515625" style="2" customWidth="1"/>
    <col min="7" max="7" width="5.421875" style="2" customWidth="1"/>
    <col min="8" max="8" width="6.8515625" style="2" customWidth="1"/>
    <col min="9" max="10" width="8.8515625" style="2" customWidth="1"/>
    <col min="11" max="11" width="5.421875" style="2" customWidth="1"/>
  </cols>
  <sheetData>
    <row r="1" spans="4:10" ht="15">
      <c r="D1" s="2">
        <v>3</v>
      </c>
      <c r="E1" s="2">
        <v>2</v>
      </c>
      <c r="F1" s="2">
        <v>1</v>
      </c>
      <c r="H1" s="2">
        <v>3</v>
      </c>
      <c r="I1" s="2">
        <v>2</v>
      </c>
      <c r="J1" s="2">
        <v>1</v>
      </c>
    </row>
    <row r="2" spans="3:11" ht="30" customHeight="1">
      <c r="C2" s="16" t="s">
        <v>127</v>
      </c>
      <c r="D2" s="16"/>
      <c r="E2" s="16"/>
      <c r="F2" s="16"/>
      <c r="H2" s="18" t="s">
        <v>113</v>
      </c>
      <c r="I2" s="18"/>
      <c r="J2" s="18"/>
      <c r="K2" s="10"/>
    </row>
    <row r="3" spans="3:10" ht="30" customHeight="1">
      <c r="C3" s="15" t="s">
        <v>107</v>
      </c>
      <c r="D3" s="14" t="s">
        <v>108</v>
      </c>
      <c r="E3" s="14"/>
      <c r="F3" s="14"/>
      <c r="H3" s="17" t="s">
        <v>108</v>
      </c>
      <c r="I3" s="17"/>
      <c r="J3" s="17"/>
    </row>
    <row r="4" spans="3:10" ht="15">
      <c r="C4" s="15"/>
      <c r="D4" s="6" t="s">
        <v>109</v>
      </c>
      <c r="E4" s="6" t="s">
        <v>110</v>
      </c>
      <c r="F4" s="6" t="s">
        <v>111</v>
      </c>
      <c r="H4" s="4" t="s">
        <v>109</v>
      </c>
      <c r="I4" s="4" t="s">
        <v>110</v>
      </c>
      <c r="J4" s="4" t="s">
        <v>111</v>
      </c>
    </row>
    <row r="5" spans="3:11" ht="15">
      <c r="C5" s="7" t="s">
        <v>120</v>
      </c>
      <c r="D5" s="8">
        <f>+'Original Data'!D5*$D$1</f>
        <v>12</v>
      </c>
      <c r="E5" s="8">
        <f>+'Original Data'!E5*'Standard Score'!$E$1</f>
        <v>32</v>
      </c>
      <c r="F5" s="8">
        <f>+'Original Data'!F5*'Standard Score'!$F$1</f>
        <v>0</v>
      </c>
      <c r="G5" s="3">
        <f>+SUM(D5:F5)</f>
        <v>44</v>
      </c>
      <c r="H5" s="9">
        <f>+'Original Data'!H5*'Standard Score'!$H$1</f>
        <v>51</v>
      </c>
      <c r="I5" s="9">
        <f>+'Original Data'!I5*'Standard Score'!$I$1</f>
        <v>6</v>
      </c>
      <c r="J5" s="9">
        <f>+'Original Data'!J5*'Standard Score'!$J$1</f>
        <v>0</v>
      </c>
      <c r="K5" s="3">
        <f aca="true" t="shared" si="0" ref="K5:K11">+SUM(H5:J5)</f>
        <v>57</v>
      </c>
    </row>
    <row r="6" spans="3:11" ht="15">
      <c r="C6" s="7" t="s">
        <v>121</v>
      </c>
      <c r="D6" s="8">
        <f>+'Original Data'!D16*'Standard Score'!$D$1</f>
        <v>18</v>
      </c>
      <c r="E6" s="8">
        <f>+'Original Data'!E16*'Standard Score'!$E$1</f>
        <v>20</v>
      </c>
      <c r="F6" s="8">
        <f>+'Original Data'!F16*'Standard Score'!$F$1</f>
        <v>4</v>
      </c>
      <c r="G6" s="3">
        <f aca="true" t="shared" si="1" ref="G6:G11">+SUM(D6:F6)</f>
        <v>42</v>
      </c>
      <c r="H6" s="9">
        <f>+'Original Data'!H16*'Standard Score'!$H$1</f>
        <v>54</v>
      </c>
      <c r="I6" s="9">
        <f>+'Original Data'!I16*'Standard Score'!$I$1</f>
        <v>4</v>
      </c>
      <c r="J6" s="9">
        <f>+'Original Data'!J16*'Standard Score'!$J$1</f>
        <v>1</v>
      </c>
      <c r="K6" s="3">
        <f t="shared" si="0"/>
        <v>59</v>
      </c>
    </row>
    <row r="7" spans="3:11" s="2" customFormat="1" ht="15">
      <c r="C7" s="7" t="s">
        <v>122</v>
      </c>
      <c r="D7" s="8">
        <f>+'Original Data'!D32*'Standard Score'!$D$1</f>
        <v>18</v>
      </c>
      <c r="E7" s="8">
        <f>+'Original Data'!E32*'Standard Score'!$E$1</f>
        <v>20</v>
      </c>
      <c r="F7" s="8">
        <f>+'Original Data'!F32*'Standard Score'!$F$1</f>
        <v>4</v>
      </c>
      <c r="G7" s="3">
        <f t="shared" si="1"/>
        <v>42</v>
      </c>
      <c r="H7" s="9">
        <f>+'Original Data'!H32*'Standard Score'!$H$1</f>
        <v>51</v>
      </c>
      <c r="I7" s="9">
        <f>+'Original Data'!I32*'Standard Score'!$I$1</f>
        <v>6</v>
      </c>
      <c r="J7" s="9">
        <f>+'Original Data'!J32*'Standard Score'!$J$1</f>
        <v>0</v>
      </c>
      <c r="K7" s="3">
        <f t="shared" si="0"/>
        <v>57</v>
      </c>
    </row>
    <row r="8" spans="3:11" s="2" customFormat="1" ht="15">
      <c r="C8" s="7" t="s">
        <v>123</v>
      </c>
      <c r="D8" s="8">
        <f>+'Original Data'!D51*'Standard Score'!$D$1</f>
        <v>18</v>
      </c>
      <c r="E8" s="8">
        <f>+'Original Data'!E51*'Standard Score'!$E$1</f>
        <v>20</v>
      </c>
      <c r="F8" s="8">
        <f>+'Original Data'!F51*'Standard Score'!$F$1</f>
        <v>4</v>
      </c>
      <c r="G8" s="3">
        <f t="shared" si="1"/>
        <v>42</v>
      </c>
      <c r="H8" s="9">
        <f>+'Original Data'!H51*'Standard Score'!$H$1</f>
        <v>51</v>
      </c>
      <c r="I8" s="9">
        <f>+'Original Data'!I51*'Standard Score'!$I$1</f>
        <v>6</v>
      </c>
      <c r="J8" s="9">
        <f>+'Original Data'!J51*'Standard Score'!$J$1</f>
        <v>0</v>
      </c>
      <c r="K8" s="3">
        <f t="shared" si="0"/>
        <v>57</v>
      </c>
    </row>
    <row r="9" spans="3:11" s="2" customFormat="1" ht="15">
      <c r="C9" s="7" t="s">
        <v>124</v>
      </c>
      <c r="D9" s="8">
        <f>+'Original Data'!D68*'Standard Score'!$D$1</f>
        <v>15</v>
      </c>
      <c r="E9" s="8">
        <f>+'Original Data'!E68*'Standard Score'!$E$1</f>
        <v>22</v>
      </c>
      <c r="F9" s="8">
        <f>+'Original Data'!F68*'Standard Score'!$F$1</f>
        <v>4</v>
      </c>
      <c r="G9" s="3">
        <f t="shared" si="1"/>
        <v>41</v>
      </c>
      <c r="H9" s="9">
        <f>+'Original Data'!H68*'Standard Score'!$H$1</f>
        <v>51</v>
      </c>
      <c r="I9" s="9">
        <f>+'Original Data'!I68*'Standard Score'!$I$1</f>
        <v>6</v>
      </c>
      <c r="J9" s="9">
        <f>+'Original Data'!J68*'Standard Score'!$J$1</f>
        <v>0</v>
      </c>
      <c r="K9" s="3">
        <f t="shared" si="0"/>
        <v>57</v>
      </c>
    </row>
    <row r="10" spans="3:11" s="2" customFormat="1" ht="15">
      <c r="C10" s="7" t="s">
        <v>125</v>
      </c>
      <c r="D10" s="8">
        <f>+'Original Data'!D84*'Standard Score'!$D$1</f>
        <v>9</v>
      </c>
      <c r="E10" s="8">
        <f>+'Original Data'!E84*'Standard Score'!$E$1</f>
        <v>20</v>
      </c>
      <c r="F10" s="8">
        <f>+'Original Data'!F84*'Standard Score'!$F$1</f>
        <v>7</v>
      </c>
      <c r="G10" s="3">
        <f t="shared" si="1"/>
        <v>36</v>
      </c>
      <c r="H10" s="9">
        <f>+'Original Data'!H84*'Standard Score'!$H$1</f>
        <v>45</v>
      </c>
      <c r="I10" s="9">
        <f>+'Original Data'!I84*'Standard Score'!$I$1</f>
        <v>10</v>
      </c>
      <c r="J10" s="9">
        <f>+'Original Data'!J84*'Standard Score'!$J$1</f>
        <v>0</v>
      </c>
      <c r="K10" s="3">
        <f t="shared" si="0"/>
        <v>55</v>
      </c>
    </row>
    <row r="11" spans="3:11" s="2" customFormat="1" ht="15">
      <c r="C11" s="7" t="s">
        <v>126</v>
      </c>
      <c r="D11" s="8">
        <f>+'Original Data'!D100*'Standard Score'!$D$1</f>
        <v>6</v>
      </c>
      <c r="E11" s="8">
        <f>+'Original Data'!E100*'Standard Score'!$E$1</f>
        <v>16</v>
      </c>
      <c r="F11" s="8">
        <f>+'Original Data'!F100*'Standard Score'!$F$1</f>
        <v>10</v>
      </c>
      <c r="G11" s="3">
        <f t="shared" si="1"/>
        <v>32</v>
      </c>
      <c r="H11" s="9">
        <f>+'Original Data'!H100*'Standard Score'!$H$1</f>
        <v>39</v>
      </c>
      <c r="I11" s="9">
        <f>+'Original Data'!I100*'Standard Score'!$I$1</f>
        <v>10</v>
      </c>
      <c r="J11" s="9">
        <f>+'Original Data'!J100*'Standard Score'!$J$1</f>
        <v>2</v>
      </c>
      <c r="K11" s="3">
        <f t="shared" si="0"/>
        <v>51</v>
      </c>
    </row>
    <row r="12" ht="15">
      <c r="C12" s="1" t="s">
        <v>128</v>
      </c>
    </row>
    <row r="13" spans="3:10" s="2" customFormat="1" ht="15">
      <c r="C13" s="1" t="s">
        <v>129</v>
      </c>
      <c r="D13" s="2">
        <f>+SUM(D6:D11)-D6-D7-D8-D9-D10-D11</f>
        <v>0</v>
      </c>
      <c r="E13" s="2">
        <f>+SUM(E6:E11)-E6-E7-E8-E9-E10-E11</f>
        <v>0</v>
      </c>
      <c r="F13" s="2">
        <f>+SUM(F6:F11)-F6-F7-F8-F9-F10-F11</f>
        <v>0</v>
      </c>
      <c r="H13" s="2">
        <f>+SUM(H6:H11)-H6-H7-H8-H9-H10-H11</f>
        <v>0</v>
      </c>
      <c r="I13" s="2">
        <f>+SUM(I6:I11)-I6-I7-I8-I9-I10-I11</f>
        <v>0</v>
      </c>
      <c r="J13" s="2">
        <f>+SUM(J6:J11)-J6-J7-J8-J9-J10-J11</f>
        <v>0</v>
      </c>
    </row>
    <row r="14" spans="3:8" s="2" customFormat="1" ht="15">
      <c r="C14" s="1"/>
      <c r="D14" s="2">
        <f>+SUM(D13:F13)</f>
        <v>0</v>
      </c>
      <c r="H14" s="2">
        <f>+SUM(H13:J13)</f>
        <v>0</v>
      </c>
    </row>
  </sheetData>
  <mergeCells count="5">
    <mergeCell ref="C2:F2"/>
    <mergeCell ref="H2:J2"/>
    <mergeCell ref="C3:C4"/>
    <mergeCell ref="D3:F3"/>
    <mergeCell ref="H3:J3"/>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108"/>
  <sheetViews>
    <sheetView workbookViewId="0" topLeftCell="A1">
      <selection activeCell="H79" sqref="H79"/>
    </sheetView>
  </sheetViews>
  <sheetFormatPr defaultColWidth="8.8515625" defaultRowHeight="15"/>
  <cols>
    <col min="3" max="3" width="54.7109375" style="1" customWidth="1"/>
    <col min="4" max="6" width="8.8515625" style="2" customWidth="1"/>
    <col min="7" max="7" width="8.28125" style="2" customWidth="1"/>
    <col min="8" max="11" width="8.8515625" style="2" customWidth="1"/>
  </cols>
  <sheetData>
    <row r="1" spans="4:12" ht="15">
      <c r="D1" s="2">
        <v>3</v>
      </c>
      <c r="E1" s="2">
        <v>2</v>
      </c>
      <c r="F1" s="2">
        <v>1</v>
      </c>
      <c r="H1" s="2">
        <v>3</v>
      </c>
      <c r="I1" s="2">
        <v>2</v>
      </c>
      <c r="J1" s="2">
        <v>1</v>
      </c>
      <c r="L1" t="s">
        <v>130</v>
      </c>
    </row>
    <row r="2" spans="3:12" ht="30" customHeight="1">
      <c r="C2" s="16" t="s">
        <v>112</v>
      </c>
      <c r="D2" s="16"/>
      <c r="E2" s="16"/>
      <c r="F2" s="16"/>
      <c r="H2" s="18" t="s">
        <v>113</v>
      </c>
      <c r="I2" s="18"/>
      <c r="J2" s="18"/>
      <c r="K2" s="10"/>
      <c r="L2" t="s">
        <v>131</v>
      </c>
    </row>
    <row r="3" spans="3:10" ht="30" customHeight="1">
      <c r="C3" s="15" t="s">
        <v>107</v>
      </c>
      <c r="D3" s="14" t="s">
        <v>108</v>
      </c>
      <c r="E3" s="14"/>
      <c r="F3" s="14"/>
      <c r="H3" s="17" t="s">
        <v>108</v>
      </c>
      <c r="I3" s="17"/>
      <c r="J3" s="17"/>
    </row>
    <row r="4" spans="3:10" ht="15">
      <c r="C4" s="15"/>
      <c r="D4" s="6" t="s">
        <v>109</v>
      </c>
      <c r="E4" s="6" t="s">
        <v>110</v>
      </c>
      <c r="F4" s="6" t="s">
        <v>111</v>
      </c>
      <c r="H4" s="4" t="s">
        <v>109</v>
      </c>
      <c r="I4" s="4" t="s">
        <v>110</v>
      </c>
      <c r="J4" s="4" t="s">
        <v>111</v>
      </c>
    </row>
    <row r="5" spans="3:11" ht="15">
      <c r="C5" s="5" t="s">
        <v>1</v>
      </c>
      <c r="D5" s="9">
        <f>+'Original Data'!D6*'Outcome Scores'!$D$1</f>
        <v>18</v>
      </c>
      <c r="E5" s="9">
        <f>+'Original Data'!E6*'Outcome Scores'!$E$1</f>
        <v>20</v>
      </c>
      <c r="F5" s="9">
        <f>+'Original Data'!F6*'Outcome Scores'!$F$1</f>
        <v>4</v>
      </c>
      <c r="G5" s="3">
        <f>+SUM(D5:F5)</f>
        <v>42</v>
      </c>
      <c r="H5" s="9">
        <f>+'Original Data'!H6*'Outcome Scores'!$H$1</f>
        <v>60</v>
      </c>
      <c r="I5" s="9">
        <f>+'Original Data'!I6*'Outcome Scores'!$I$1</f>
        <v>0</v>
      </c>
      <c r="J5" s="9">
        <f>+'Original Data'!J6*'Outcome Scores'!$J$1</f>
        <v>0</v>
      </c>
      <c r="K5" s="3">
        <f aca="true" t="shared" si="0" ref="K5:K68">+SUM(H5:J5)</f>
        <v>60</v>
      </c>
    </row>
    <row r="6" spans="3:11" ht="15">
      <c r="C6" s="5" t="s">
        <v>2</v>
      </c>
      <c r="D6" s="9">
        <f>+'Original Data'!D7*'Outcome Scores'!$D$1</f>
        <v>12</v>
      </c>
      <c r="E6" s="9">
        <f>+'Original Data'!E7*'Outcome Scores'!$E$1</f>
        <v>20</v>
      </c>
      <c r="F6" s="9">
        <f>+'Original Data'!F7*'Outcome Scores'!$F$1</f>
        <v>6</v>
      </c>
      <c r="G6" s="3">
        <f aca="true" t="shared" si="1" ref="G6:G69">+SUM(D6:F6)</f>
        <v>38</v>
      </c>
      <c r="H6" s="9">
        <f>+'Original Data'!H7*'Outcome Scores'!$H$1</f>
        <v>54</v>
      </c>
      <c r="I6" s="9">
        <f>+'Original Data'!I7*'Outcome Scores'!$I$1</f>
        <v>4</v>
      </c>
      <c r="J6" s="9">
        <f>+'Original Data'!J7*'Outcome Scores'!$J$1</f>
        <v>0</v>
      </c>
      <c r="K6" s="3">
        <f t="shared" si="0"/>
        <v>58</v>
      </c>
    </row>
    <row r="7" spans="3:11" ht="15">
      <c r="C7" s="5" t="s">
        <v>3</v>
      </c>
      <c r="D7" s="9">
        <f>+'Original Data'!D8*'Outcome Scores'!$D$1</f>
        <v>6</v>
      </c>
      <c r="E7" s="9">
        <f>+'Original Data'!E8*'Outcome Scores'!$E$1</f>
        <v>24</v>
      </c>
      <c r="F7" s="9">
        <f>+'Original Data'!F8*'Outcome Scores'!$F$1</f>
        <v>6</v>
      </c>
      <c r="G7" s="3">
        <f t="shared" si="1"/>
        <v>36</v>
      </c>
      <c r="H7" s="9">
        <f>+'Original Data'!H8*'Outcome Scores'!$H$1</f>
        <v>57</v>
      </c>
      <c r="I7" s="9">
        <f>+'Original Data'!I8*'Outcome Scores'!$I$1</f>
        <v>2</v>
      </c>
      <c r="J7" s="9">
        <f>+'Original Data'!J8*'Outcome Scores'!$J$1</f>
        <v>0</v>
      </c>
      <c r="K7" s="3">
        <f t="shared" si="0"/>
        <v>59</v>
      </c>
    </row>
    <row r="8" spans="3:11" ht="15">
      <c r="C8" s="5" t="s">
        <v>4</v>
      </c>
      <c r="D8" s="9">
        <f>+'Original Data'!D9*'Outcome Scores'!$D$1</f>
        <v>15</v>
      </c>
      <c r="E8" s="9">
        <f>+'Original Data'!E9*'Outcome Scores'!$E$1</f>
        <v>22</v>
      </c>
      <c r="F8" s="9">
        <f>+'Original Data'!F9*'Outcome Scores'!$F$1</f>
        <v>4</v>
      </c>
      <c r="G8" s="3">
        <f t="shared" si="1"/>
        <v>41</v>
      </c>
      <c r="H8" s="9">
        <f>+'Original Data'!H9*'Outcome Scores'!$H$1</f>
        <v>60</v>
      </c>
      <c r="I8" s="9">
        <f>+'Original Data'!I9*'Outcome Scores'!$I$1</f>
        <v>0</v>
      </c>
      <c r="J8" s="9">
        <f>+'Original Data'!J9*'Outcome Scores'!$J$1</f>
        <v>0</v>
      </c>
      <c r="K8" s="3">
        <f t="shared" si="0"/>
        <v>60</v>
      </c>
    </row>
    <row r="9" spans="3:11" ht="15">
      <c r="C9" s="5" t="s">
        <v>5</v>
      </c>
      <c r="D9" s="9">
        <f>+'Original Data'!D10*'Outcome Scores'!$D$1</f>
        <v>9</v>
      </c>
      <c r="E9" s="9">
        <f>+'Original Data'!E10*'Outcome Scores'!$E$1</f>
        <v>22</v>
      </c>
      <c r="F9" s="9">
        <f>+'Original Data'!F10*'Outcome Scores'!$F$1</f>
        <v>6</v>
      </c>
      <c r="G9" s="3">
        <f t="shared" si="1"/>
        <v>37</v>
      </c>
      <c r="H9" s="9">
        <f>+'Original Data'!H10*'Outcome Scores'!$H$1</f>
        <v>48</v>
      </c>
      <c r="I9" s="9">
        <f>+'Original Data'!I10*'Outcome Scores'!$I$1</f>
        <v>8</v>
      </c>
      <c r="J9" s="9">
        <f>+'Original Data'!J10*'Outcome Scores'!$J$1</f>
        <v>0</v>
      </c>
      <c r="K9" s="3">
        <f t="shared" si="0"/>
        <v>56</v>
      </c>
    </row>
    <row r="10" spans="3:11" ht="28">
      <c r="C10" s="5" t="s">
        <v>6</v>
      </c>
      <c r="D10" s="9">
        <f>+'Original Data'!D11*'Outcome Scores'!$D$1</f>
        <v>9</v>
      </c>
      <c r="E10" s="9">
        <f>+'Original Data'!E11*'Outcome Scores'!$E$1</f>
        <v>24</v>
      </c>
      <c r="F10" s="9">
        <f>+'Original Data'!F11*'Outcome Scores'!$F$1</f>
        <v>5</v>
      </c>
      <c r="G10" s="3">
        <f t="shared" si="1"/>
        <v>38</v>
      </c>
      <c r="H10" s="9">
        <f>+'Original Data'!H11*'Outcome Scores'!$H$1</f>
        <v>54</v>
      </c>
      <c r="I10" s="9">
        <f>+'Original Data'!I11*'Outcome Scores'!$I$1</f>
        <v>4</v>
      </c>
      <c r="J10" s="9">
        <f>+'Original Data'!J11*'Outcome Scores'!$J$1</f>
        <v>0</v>
      </c>
      <c r="K10" s="3">
        <f t="shared" si="0"/>
        <v>58</v>
      </c>
    </row>
    <row r="11" spans="3:11" ht="28">
      <c r="C11" s="5" t="s">
        <v>7</v>
      </c>
      <c r="D11" s="9">
        <f>+'Original Data'!D12*'Outcome Scores'!$D$1</f>
        <v>15</v>
      </c>
      <c r="E11" s="9">
        <f>+'Original Data'!E12*'Outcome Scores'!$E$1</f>
        <v>20</v>
      </c>
      <c r="F11" s="9">
        <f>+'Original Data'!F12*'Outcome Scores'!$F$1</f>
        <v>5</v>
      </c>
      <c r="G11" s="3">
        <f t="shared" si="1"/>
        <v>40</v>
      </c>
      <c r="H11" s="9">
        <f>+'Original Data'!H12*'Outcome Scores'!$H$1</f>
        <v>54</v>
      </c>
      <c r="I11" s="9">
        <f>+'Original Data'!I12*'Outcome Scores'!$I$1</f>
        <v>4</v>
      </c>
      <c r="J11" s="9">
        <f>+'Original Data'!J12*'Outcome Scores'!$J$1</f>
        <v>0</v>
      </c>
      <c r="K11" s="3">
        <f t="shared" si="0"/>
        <v>58</v>
      </c>
    </row>
    <row r="12" spans="3:11" ht="15">
      <c r="C12" s="5" t="s">
        <v>8</v>
      </c>
      <c r="D12" s="9">
        <f>+'Original Data'!D13*'Outcome Scores'!$D$1</f>
        <v>18</v>
      </c>
      <c r="E12" s="9">
        <f>+'Original Data'!E13*'Outcome Scores'!$E$1</f>
        <v>18</v>
      </c>
      <c r="F12" s="9">
        <f>+'Original Data'!F13*'Outcome Scores'!$F$1</f>
        <v>5</v>
      </c>
      <c r="G12" s="3">
        <f t="shared" si="1"/>
        <v>41</v>
      </c>
      <c r="H12" s="9">
        <f>+'Original Data'!H13*'Outcome Scores'!$H$1</f>
        <v>54</v>
      </c>
      <c r="I12" s="9">
        <f>+'Original Data'!I13*'Outcome Scores'!$I$1</f>
        <v>4</v>
      </c>
      <c r="J12" s="9">
        <f>+'Original Data'!J13*'Outcome Scores'!$J$1</f>
        <v>0</v>
      </c>
      <c r="K12" s="3">
        <f t="shared" si="0"/>
        <v>58</v>
      </c>
    </row>
    <row r="13" spans="3:11" ht="28">
      <c r="C13" s="5" t="s">
        <v>9</v>
      </c>
      <c r="D13" s="9">
        <f>+'Original Data'!D14*'Outcome Scores'!$D$1</f>
        <v>6</v>
      </c>
      <c r="E13" s="9">
        <f>+'Original Data'!E14*'Outcome Scores'!$E$1</f>
        <v>26</v>
      </c>
      <c r="F13" s="9">
        <f>+'Original Data'!F14*'Outcome Scores'!$F$1</f>
        <v>5</v>
      </c>
      <c r="G13" s="3">
        <f t="shared" si="1"/>
        <v>37</v>
      </c>
      <c r="H13" s="9">
        <f>+'Original Data'!H14*'Outcome Scores'!$H$1</f>
        <v>60</v>
      </c>
      <c r="I13" s="9">
        <f>+'Original Data'!I14*'Outcome Scores'!$I$1</f>
        <v>0</v>
      </c>
      <c r="J13" s="9">
        <f>+'Original Data'!J14*'Outcome Scores'!$J$1</f>
        <v>0</v>
      </c>
      <c r="K13" s="3">
        <f t="shared" si="0"/>
        <v>60</v>
      </c>
    </row>
    <row r="14" spans="3:11" ht="28">
      <c r="C14" s="5" t="s">
        <v>10</v>
      </c>
      <c r="D14" s="9">
        <f>+'Original Data'!D15*'Outcome Scores'!$D$1</f>
        <v>9</v>
      </c>
      <c r="E14" s="9">
        <f>+'Original Data'!E15*'Outcome Scores'!$E$1</f>
        <v>22</v>
      </c>
      <c r="F14" s="9">
        <f>+'Original Data'!F15*'Outcome Scores'!$F$1</f>
        <v>6</v>
      </c>
      <c r="G14" s="3">
        <f t="shared" si="1"/>
        <v>37</v>
      </c>
      <c r="H14" s="9">
        <f>+'Original Data'!H15*'Outcome Scores'!$H$1</f>
        <v>42</v>
      </c>
      <c r="I14" s="9">
        <f>+'Original Data'!I15*'Outcome Scores'!$I$1</f>
        <v>12</v>
      </c>
      <c r="J14" s="9">
        <f>+'Original Data'!J15*'Outcome Scores'!$J$1</f>
        <v>0</v>
      </c>
      <c r="K14" s="3">
        <f t="shared" si="0"/>
        <v>54</v>
      </c>
    </row>
    <row r="15" spans="3:11" s="2" customFormat="1" ht="15">
      <c r="C15" s="7" t="s">
        <v>12</v>
      </c>
      <c r="D15" s="8">
        <f>+'Original Data'!D17*'Outcome Scores'!$D$1</f>
        <v>18</v>
      </c>
      <c r="E15" s="8">
        <f>+'Original Data'!E17*'Outcome Scores'!$E$1</f>
        <v>24</v>
      </c>
      <c r="F15" s="8">
        <f>+'Original Data'!F17*'Outcome Scores'!$F$1</f>
        <v>2</v>
      </c>
      <c r="G15" s="3">
        <f t="shared" si="1"/>
        <v>44</v>
      </c>
      <c r="H15" s="9">
        <f>+'Original Data'!H17*'Outcome Scores'!$H$1</f>
        <v>60</v>
      </c>
      <c r="I15" s="9">
        <f>+'Original Data'!I17*'Outcome Scores'!$I$1</f>
        <v>0</v>
      </c>
      <c r="J15" s="9">
        <f>+'Original Data'!J17*'Outcome Scores'!$J$1</f>
        <v>0</v>
      </c>
      <c r="K15" s="3">
        <f t="shared" si="0"/>
        <v>60</v>
      </c>
    </row>
    <row r="16" spans="3:11" s="2" customFormat="1" ht="28">
      <c r="C16" s="7" t="s">
        <v>13</v>
      </c>
      <c r="D16" s="8">
        <f>+'Original Data'!D18*'Outcome Scores'!$D$1</f>
        <v>3</v>
      </c>
      <c r="E16" s="8">
        <f>+'Original Data'!E18*'Outcome Scores'!$E$1</f>
        <v>20</v>
      </c>
      <c r="F16" s="8">
        <f>+'Original Data'!F18*'Outcome Scores'!$F$1</f>
        <v>9</v>
      </c>
      <c r="G16" s="3">
        <f t="shared" si="1"/>
        <v>32</v>
      </c>
      <c r="H16" s="9">
        <f>+'Original Data'!H18*'Outcome Scores'!$H$1</f>
        <v>54</v>
      </c>
      <c r="I16" s="9">
        <f>+'Original Data'!I18*'Outcome Scores'!$I$1</f>
        <v>4</v>
      </c>
      <c r="J16" s="9">
        <f>+'Original Data'!J18*'Outcome Scores'!$J$1</f>
        <v>0</v>
      </c>
      <c r="K16" s="3">
        <f t="shared" si="0"/>
        <v>58</v>
      </c>
    </row>
    <row r="17" spans="3:11" s="2" customFormat="1" ht="28">
      <c r="C17" s="7" t="s">
        <v>14</v>
      </c>
      <c r="D17" s="8">
        <f>+'Original Data'!D19*'Outcome Scores'!$D$1</f>
        <v>3</v>
      </c>
      <c r="E17" s="8">
        <f>+'Original Data'!E19*'Outcome Scores'!$E$1</f>
        <v>24</v>
      </c>
      <c r="F17" s="8">
        <f>+'Original Data'!F19*'Outcome Scores'!$F$1</f>
        <v>7</v>
      </c>
      <c r="G17" s="3">
        <f t="shared" si="1"/>
        <v>34</v>
      </c>
      <c r="H17" s="9">
        <f>+'Original Data'!H19*'Outcome Scores'!$H$1</f>
        <v>48</v>
      </c>
      <c r="I17" s="9">
        <f>+'Original Data'!I19*'Outcome Scores'!$I$1</f>
        <v>8</v>
      </c>
      <c r="J17" s="9">
        <f>+'Original Data'!J19*'Outcome Scores'!$J$1</f>
        <v>0</v>
      </c>
      <c r="K17" s="3">
        <f t="shared" si="0"/>
        <v>56</v>
      </c>
    </row>
    <row r="18" spans="3:11" s="2" customFormat="1" ht="15">
      <c r="C18" s="7" t="s">
        <v>15</v>
      </c>
      <c r="D18" s="8">
        <f>+'Original Data'!D20*'Outcome Scores'!$D$1</f>
        <v>6</v>
      </c>
      <c r="E18" s="8">
        <f>+'Original Data'!E20*'Outcome Scores'!$E$1</f>
        <v>18</v>
      </c>
      <c r="F18" s="8">
        <f>+'Original Data'!F20*'Outcome Scores'!$F$1</f>
        <v>9</v>
      </c>
      <c r="G18" s="3">
        <f t="shared" si="1"/>
        <v>33</v>
      </c>
      <c r="H18" s="9">
        <f>+'Original Data'!H20*'Outcome Scores'!$H$1</f>
        <v>42</v>
      </c>
      <c r="I18" s="9">
        <f>+'Original Data'!I20*'Outcome Scores'!$I$1</f>
        <v>10</v>
      </c>
      <c r="J18" s="9">
        <f>+'Original Data'!J20*'Outcome Scores'!$J$1</f>
        <v>1</v>
      </c>
      <c r="K18" s="3">
        <f t="shared" si="0"/>
        <v>53</v>
      </c>
    </row>
    <row r="19" spans="3:11" s="2" customFormat="1" ht="15">
      <c r="C19" s="7" t="s">
        <v>16</v>
      </c>
      <c r="D19" s="8">
        <f>+'Original Data'!D21*'Outcome Scores'!$D$1</f>
        <v>15</v>
      </c>
      <c r="E19" s="8">
        <f>+'Original Data'!E21*'Outcome Scores'!$E$1</f>
        <v>24</v>
      </c>
      <c r="F19" s="8">
        <f>+'Original Data'!F21*'Outcome Scores'!$F$1</f>
        <v>3</v>
      </c>
      <c r="G19" s="3">
        <f t="shared" si="1"/>
        <v>42</v>
      </c>
      <c r="H19" s="9">
        <f>+'Original Data'!H21*'Outcome Scores'!$H$1</f>
        <v>54</v>
      </c>
      <c r="I19" s="9">
        <f>+'Original Data'!I21*'Outcome Scores'!$I$1</f>
        <v>4</v>
      </c>
      <c r="J19" s="9">
        <f>+'Original Data'!J21*'Outcome Scores'!$J$1</f>
        <v>0</v>
      </c>
      <c r="K19" s="3">
        <f t="shared" si="0"/>
        <v>58</v>
      </c>
    </row>
    <row r="20" spans="3:11" s="2" customFormat="1" ht="28">
      <c r="C20" s="7" t="s">
        <v>17</v>
      </c>
      <c r="D20" s="8">
        <f>+'Original Data'!D22*'Outcome Scores'!$D$1</f>
        <v>18</v>
      </c>
      <c r="E20" s="8">
        <f>+'Original Data'!E22*'Outcome Scores'!$E$1</f>
        <v>20</v>
      </c>
      <c r="F20" s="8">
        <f>+'Original Data'!F22*'Outcome Scores'!$F$1</f>
        <v>4</v>
      </c>
      <c r="G20" s="3">
        <f t="shared" si="1"/>
        <v>42</v>
      </c>
      <c r="H20" s="9">
        <f>+'Original Data'!H22*'Outcome Scores'!$H$1</f>
        <v>60</v>
      </c>
      <c r="I20" s="9">
        <f>+'Original Data'!I22*'Outcome Scores'!$I$1</f>
        <v>0</v>
      </c>
      <c r="J20" s="9">
        <f>+'Original Data'!J22*'Outcome Scores'!$J$1</f>
        <v>0</v>
      </c>
      <c r="K20" s="3">
        <f t="shared" si="0"/>
        <v>60</v>
      </c>
    </row>
    <row r="21" spans="3:11" s="2" customFormat="1" ht="42">
      <c r="C21" s="7" t="s">
        <v>18</v>
      </c>
      <c r="D21" s="8">
        <f>+'Original Data'!D23*'Outcome Scores'!$D$1</f>
        <v>12</v>
      </c>
      <c r="E21" s="8">
        <f>+'Original Data'!E23*'Outcome Scores'!$E$1</f>
        <v>18</v>
      </c>
      <c r="F21" s="8">
        <f>+'Original Data'!F23*'Outcome Scores'!$F$1</f>
        <v>7</v>
      </c>
      <c r="G21" s="3">
        <f t="shared" si="1"/>
        <v>37</v>
      </c>
      <c r="H21" s="9">
        <f>+'Original Data'!H23*'Outcome Scores'!$H$1</f>
        <v>42</v>
      </c>
      <c r="I21" s="9">
        <f>+'Original Data'!I23*'Outcome Scores'!$I$1</f>
        <v>12</v>
      </c>
      <c r="J21" s="9">
        <f>+'Original Data'!J23*'Outcome Scores'!$J$1</f>
        <v>0</v>
      </c>
      <c r="K21" s="3">
        <f t="shared" si="0"/>
        <v>54</v>
      </c>
    </row>
    <row r="22" spans="3:11" s="2" customFormat="1" ht="28">
      <c r="C22" s="7" t="s">
        <v>19</v>
      </c>
      <c r="D22" s="8">
        <f>+'Original Data'!D24*'Outcome Scores'!$D$1</f>
        <v>15</v>
      </c>
      <c r="E22" s="8">
        <f>+'Original Data'!E24*'Outcome Scores'!$E$1</f>
        <v>20</v>
      </c>
      <c r="F22" s="8">
        <f>+'Original Data'!F24*'Outcome Scores'!$F$1</f>
        <v>5</v>
      </c>
      <c r="G22" s="3">
        <f t="shared" si="1"/>
        <v>40</v>
      </c>
      <c r="H22" s="9">
        <f>+'Original Data'!H24*'Outcome Scores'!$H$1</f>
        <v>54</v>
      </c>
      <c r="I22" s="9">
        <f>+'Original Data'!I24*'Outcome Scores'!$I$1</f>
        <v>4</v>
      </c>
      <c r="J22" s="9">
        <f>+'Original Data'!J24*'Outcome Scores'!$J$1</f>
        <v>0</v>
      </c>
      <c r="K22" s="3">
        <f t="shared" si="0"/>
        <v>58</v>
      </c>
    </row>
    <row r="23" spans="3:11" s="2" customFormat="1" ht="42">
      <c r="C23" s="7" t="s">
        <v>20</v>
      </c>
      <c r="D23" s="8">
        <f>+'Original Data'!D25*'Outcome Scores'!$D$1</f>
        <v>18</v>
      </c>
      <c r="E23" s="8">
        <f>+'Original Data'!E25*'Outcome Scores'!$E$1</f>
        <v>18</v>
      </c>
      <c r="F23" s="8">
        <f>+'Original Data'!F25*'Outcome Scores'!$F$1</f>
        <v>5</v>
      </c>
      <c r="G23" s="3">
        <f t="shared" si="1"/>
        <v>41</v>
      </c>
      <c r="H23" s="9">
        <f>+'Original Data'!H25*'Outcome Scores'!$H$1</f>
        <v>60</v>
      </c>
      <c r="I23" s="9">
        <f>+'Original Data'!I25*'Outcome Scores'!$I$1</f>
        <v>0</v>
      </c>
      <c r="J23" s="9">
        <f>+'Original Data'!J25*'Outcome Scores'!$J$1</f>
        <v>0</v>
      </c>
      <c r="K23" s="3">
        <f t="shared" si="0"/>
        <v>60</v>
      </c>
    </row>
    <row r="24" spans="3:11" s="2" customFormat="1" ht="28">
      <c r="C24" s="7" t="s">
        <v>21</v>
      </c>
      <c r="D24" s="8">
        <f>+'Original Data'!D26*'Outcome Scores'!$D$1</f>
        <v>6</v>
      </c>
      <c r="E24" s="8">
        <f>+'Original Data'!E26*'Outcome Scores'!$E$1</f>
        <v>20</v>
      </c>
      <c r="F24" s="8">
        <f>+'Original Data'!F26*'Outcome Scores'!$F$1</f>
        <v>8</v>
      </c>
      <c r="G24" s="3">
        <f t="shared" si="1"/>
        <v>34</v>
      </c>
      <c r="H24" s="9">
        <f>+'Original Data'!H26*'Outcome Scores'!$H$1</f>
        <v>48</v>
      </c>
      <c r="I24" s="9">
        <f>+'Original Data'!I26*'Outcome Scores'!$I$1</f>
        <v>8</v>
      </c>
      <c r="J24" s="9">
        <f>+'Original Data'!J26*'Outcome Scores'!$J$1</f>
        <v>0</v>
      </c>
      <c r="K24" s="3">
        <f t="shared" si="0"/>
        <v>56</v>
      </c>
    </row>
    <row r="25" spans="3:11" s="2" customFormat="1" ht="28">
      <c r="C25" s="7" t="s">
        <v>22</v>
      </c>
      <c r="D25" s="8">
        <f>+'Original Data'!D27*'Outcome Scores'!$D$1</f>
        <v>3</v>
      </c>
      <c r="E25" s="8">
        <f>+'Original Data'!E27*'Outcome Scores'!$E$1</f>
        <v>20</v>
      </c>
      <c r="F25" s="8">
        <f>+'Original Data'!F27*'Outcome Scores'!$F$1</f>
        <v>9</v>
      </c>
      <c r="G25" s="3">
        <f t="shared" si="1"/>
        <v>32</v>
      </c>
      <c r="H25" s="9">
        <f>+'Original Data'!H27*'Outcome Scores'!$H$1</f>
        <v>48</v>
      </c>
      <c r="I25" s="9">
        <f>+'Original Data'!I27*'Outcome Scores'!$I$1</f>
        <v>8</v>
      </c>
      <c r="J25" s="9">
        <f>+'Original Data'!J27*'Outcome Scores'!$J$1</f>
        <v>0</v>
      </c>
      <c r="K25" s="3">
        <f t="shared" si="0"/>
        <v>56</v>
      </c>
    </row>
    <row r="26" spans="3:11" s="2" customFormat="1" ht="28">
      <c r="C26" s="7" t="s">
        <v>23</v>
      </c>
      <c r="D26" s="8">
        <f>+'Original Data'!D28*'Outcome Scores'!$D$1</f>
        <v>12</v>
      </c>
      <c r="E26" s="8">
        <f>+'Original Data'!E28*'Outcome Scores'!$E$1</f>
        <v>24</v>
      </c>
      <c r="F26" s="8">
        <f>+'Original Data'!F28*'Outcome Scores'!$F$1</f>
        <v>4</v>
      </c>
      <c r="G26" s="3">
        <f t="shared" si="1"/>
        <v>40</v>
      </c>
      <c r="H26" s="9">
        <f>+'Original Data'!H28*'Outcome Scores'!$H$1</f>
        <v>54</v>
      </c>
      <c r="I26" s="9">
        <f>+'Original Data'!I28*'Outcome Scores'!$I$1</f>
        <v>4</v>
      </c>
      <c r="J26" s="9">
        <f>+'Original Data'!J28*'Outcome Scores'!$J$1</f>
        <v>0</v>
      </c>
      <c r="K26" s="3">
        <f t="shared" si="0"/>
        <v>58</v>
      </c>
    </row>
    <row r="27" spans="3:11" s="2" customFormat="1" ht="28">
      <c r="C27" s="7" t="s">
        <v>24</v>
      </c>
      <c r="D27" s="8">
        <f>+'Original Data'!D29*'Outcome Scores'!$D$1</f>
        <v>12</v>
      </c>
      <c r="E27" s="8">
        <f>+'Original Data'!E29*'Outcome Scores'!$E$1</f>
        <v>22</v>
      </c>
      <c r="F27" s="8">
        <f>+'Original Data'!F29*'Outcome Scores'!$F$1</f>
        <v>5</v>
      </c>
      <c r="G27" s="3">
        <f t="shared" si="1"/>
        <v>39</v>
      </c>
      <c r="H27" s="9">
        <f>+'Original Data'!H29*'Outcome Scores'!$H$1</f>
        <v>60</v>
      </c>
      <c r="I27" s="9">
        <f>+'Original Data'!I29*'Outcome Scores'!$I$1</f>
        <v>0</v>
      </c>
      <c r="J27" s="9">
        <f>+'Original Data'!J29*'Outcome Scores'!$J$1</f>
        <v>0</v>
      </c>
      <c r="K27" s="3">
        <f t="shared" si="0"/>
        <v>60</v>
      </c>
    </row>
    <row r="28" spans="3:11" s="2" customFormat="1" ht="28">
      <c r="C28" s="7" t="s">
        <v>25</v>
      </c>
      <c r="D28" s="8">
        <f>+'Original Data'!D30*'Outcome Scores'!$D$1</f>
        <v>15</v>
      </c>
      <c r="E28" s="8">
        <f>+'Original Data'!E30*'Outcome Scores'!$E$1</f>
        <v>20</v>
      </c>
      <c r="F28" s="8">
        <f>+'Original Data'!F30*'Outcome Scores'!$F$1</f>
        <v>5</v>
      </c>
      <c r="G28" s="3">
        <f t="shared" si="1"/>
        <v>40</v>
      </c>
      <c r="H28" s="9">
        <f>+'Original Data'!H30*'Outcome Scores'!$H$1</f>
        <v>42</v>
      </c>
      <c r="I28" s="9">
        <f>+'Original Data'!I30*'Outcome Scores'!$I$1</f>
        <v>12</v>
      </c>
      <c r="J28" s="9">
        <f>+'Original Data'!J30*'Outcome Scores'!$J$1</f>
        <v>0</v>
      </c>
      <c r="K28" s="3">
        <f t="shared" si="0"/>
        <v>54</v>
      </c>
    </row>
    <row r="29" spans="3:11" s="2" customFormat="1" ht="28">
      <c r="C29" s="7" t="s">
        <v>26</v>
      </c>
      <c r="D29" s="8">
        <f>+'Original Data'!D31*'Outcome Scores'!$D$1</f>
        <v>18</v>
      </c>
      <c r="E29" s="8">
        <f>+'Original Data'!E31*'Outcome Scores'!$E$1</f>
        <v>20</v>
      </c>
      <c r="F29" s="8">
        <f>+'Original Data'!F31*'Outcome Scores'!$F$1</f>
        <v>4</v>
      </c>
      <c r="G29" s="3">
        <f t="shared" si="1"/>
        <v>42</v>
      </c>
      <c r="H29" s="9">
        <f>+'Original Data'!H31*'Outcome Scores'!$H$1</f>
        <v>60</v>
      </c>
      <c r="I29" s="9">
        <f>+'Original Data'!I31*'Outcome Scores'!$I$1</f>
        <v>0</v>
      </c>
      <c r="J29" s="9">
        <f>+'Original Data'!J31*'Outcome Scores'!$J$1</f>
        <v>0</v>
      </c>
      <c r="K29" s="3">
        <f t="shared" si="0"/>
        <v>60</v>
      </c>
    </row>
    <row r="30" spans="3:11" s="2" customFormat="1" ht="15">
      <c r="C30" s="5" t="s">
        <v>28</v>
      </c>
      <c r="D30" s="9">
        <f>+'Original Data'!D33*'Outcome Scores'!$D$1</f>
        <v>18</v>
      </c>
      <c r="E30" s="9">
        <f>+'Original Data'!E33*'Outcome Scores'!$E$1</f>
        <v>24</v>
      </c>
      <c r="F30" s="9">
        <f>+'Original Data'!F33*'Outcome Scores'!$F$1</f>
        <v>2</v>
      </c>
      <c r="G30" s="3">
        <f t="shared" si="1"/>
        <v>44</v>
      </c>
      <c r="H30" s="9">
        <f>+'Original Data'!H33*'Outcome Scores'!$H$1</f>
        <v>60</v>
      </c>
      <c r="I30" s="9">
        <f>+'Original Data'!I33*'Outcome Scores'!$I$1</f>
        <v>0</v>
      </c>
      <c r="J30" s="9">
        <f>+'Original Data'!J33*'Outcome Scores'!$J$1</f>
        <v>0</v>
      </c>
      <c r="K30" s="3">
        <f t="shared" si="0"/>
        <v>60</v>
      </c>
    </row>
    <row r="31" spans="3:11" s="2" customFormat="1" ht="28">
      <c r="C31" s="5" t="s">
        <v>29</v>
      </c>
      <c r="D31" s="9">
        <f>+'Original Data'!D34*'Outcome Scores'!$D$1</f>
        <v>18</v>
      </c>
      <c r="E31" s="9">
        <f>+'Original Data'!E34*'Outcome Scores'!$E$1</f>
        <v>26</v>
      </c>
      <c r="F31" s="9">
        <f>+'Original Data'!F34*'Outcome Scores'!$F$1</f>
        <v>1</v>
      </c>
      <c r="G31" s="3">
        <f t="shared" si="1"/>
        <v>45</v>
      </c>
      <c r="H31" s="9">
        <f>+'Original Data'!H34*'Outcome Scores'!$H$1</f>
        <v>60</v>
      </c>
      <c r="I31" s="9">
        <f>+'Original Data'!I34*'Outcome Scores'!$I$1</f>
        <v>0</v>
      </c>
      <c r="J31" s="9">
        <f>+'Original Data'!J34*'Outcome Scores'!$J$1</f>
        <v>0</v>
      </c>
      <c r="K31" s="3">
        <f t="shared" si="0"/>
        <v>60</v>
      </c>
    </row>
    <row r="32" spans="3:11" s="2" customFormat="1" ht="15">
      <c r="C32" s="5" t="s">
        <v>30</v>
      </c>
      <c r="D32" s="9">
        <f>+'Original Data'!D35*'Outcome Scores'!$D$1</f>
        <v>30</v>
      </c>
      <c r="E32" s="9">
        <f>+'Original Data'!E35*'Outcome Scores'!$E$1</f>
        <v>18</v>
      </c>
      <c r="F32" s="9">
        <f>+'Original Data'!F35*'Outcome Scores'!$F$1</f>
        <v>1</v>
      </c>
      <c r="G32" s="3">
        <f t="shared" si="1"/>
        <v>49</v>
      </c>
      <c r="H32" s="9">
        <f>+'Original Data'!H35*'Outcome Scores'!$H$1</f>
        <v>60</v>
      </c>
      <c r="I32" s="9">
        <f>+'Original Data'!I35*'Outcome Scores'!$I$1</f>
        <v>0</v>
      </c>
      <c r="J32" s="9">
        <f>+'Original Data'!J35*'Outcome Scores'!$J$1</f>
        <v>0</v>
      </c>
      <c r="K32" s="3">
        <f t="shared" si="0"/>
        <v>60</v>
      </c>
    </row>
    <row r="33" spans="3:11" s="2" customFormat="1" ht="28">
      <c r="C33" s="5" t="s">
        <v>31</v>
      </c>
      <c r="D33" s="9">
        <f>+'Original Data'!D36*'Outcome Scores'!$D$1</f>
        <v>21</v>
      </c>
      <c r="E33" s="9">
        <f>+'Original Data'!E36*'Outcome Scores'!$E$1</f>
        <v>20</v>
      </c>
      <c r="F33" s="9">
        <f>+'Original Data'!F36*'Outcome Scores'!$F$1</f>
        <v>3</v>
      </c>
      <c r="G33" s="3">
        <f t="shared" si="1"/>
        <v>44</v>
      </c>
      <c r="H33" s="9">
        <f>+'Original Data'!H36*'Outcome Scores'!$H$1</f>
        <v>54</v>
      </c>
      <c r="I33" s="9">
        <f>+'Original Data'!I36*'Outcome Scores'!$I$1</f>
        <v>4</v>
      </c>
      <c r="J33" s="9">
        <f>+'Original Data'!J36*'Outcome Scores'!$J$1</f>
        <v>0</v>
      </c>
      <c r="K33" s="3">
        <f t="shared" si="0"/>
        <v>58</v>
      </c>
    </row>
    <row r="34" spans="3:11" s="2" customFormat="1" ht="42">
      <c r="C34" s="5" t="s">
        <v>32</v>
      </c>
      <c r="D34" s="9">
        <f>+'Original Data'!D37*'Outcome Scores'!$D$1</f>
        <v>6</v>
      </c>
      <c r="E34" s="9">
        <f>+'Original Data'!E37*'Outcome Scores'!$E$1</f>
        <v>20</v>
      </c>
      <c r="F34" s="9">
        <f>+'Original Data'!F37*'Outcome Scores'!$F$1</f>
        <v>8</v>
      </c>
      <c r="G34" s="3">
        <f t="shared" si="1"/>
        <v>34</v>
      </c>
      <c r="H34" s="9">
        <f>+'Original Data'!H37*'Outcome Scores'!$H$1</f>
        <v>54</v>
      </c>
      <c r="I34" s="9">
        <f>+'Original Data'!I37*'Outcome Scores'!$I$1</f>
        <v>4</v>
      </c>
      <c r="J34" s="9">
        <f>+'Original Data'!J37*'Outcome Scores'!$J$1</f>
        <v>0</v>
      </c>
      <c r="K34" s="3">
        <f t="shared" si="0"/>
        <v>58</v>
      </c>
    </row>
    <row r="35" spans="3:11" s="2" customFormat="1" ht="28">
      <c r="C35" s="5" t="s">
        <v>33</v>
      </c>
      <c r="D35" s="9">
        <f>+'Original Data'!D38*'Outcome Scores'!$D$1</f>
        <v>6</v>
      </c>
      <c r="E35" s="9">
        <f>+'Original Data'!E38*'Outcome Scores'!$E$1</f>
        <v>16</v>
      </c>
      <c r="F35" s="9">
        <f>+'Original Data'!F38*'Outcome Scores'!$F$1</f>
        <v>10</v>
      </c>
      <c r="G35" s="3">
        <f t="shared" si="1"/>
        <v>32</v>
      </c>
      <c r="H35" s="9">
        <f>+'Original Data'!H38*'Outcome Scores'!$H$1</f>
        <v>48</v>
      </c>
      <c r="I35" s="9">
        <f>+'Original Data'!I38*'Outcome Scores'!$I$1</f>
        <v>8</v>
      </c>
      <c r="J35" s="9">
        <f>+'Original Data'!J38*'Outcome Scores'!$J$1</f>
        <v>0</v>
      </c>
      <c r="K35" s="3">
        <f t="shared" si="0"/>
        <v>56</v>
      </c>
    </row>
    <row r="36" spans="3:11" s="2" customFormat="1" ht="15">
      <c r="C36" s="5" t="s">
        <v>34</v>
      </c>
      <c r="D36" s="9">
        <f>+'Original Data'!D39*'Outcome Scores'!$D$1</f>
        <v>21</v>
      </c>
      <c r="E36" s="9">
        <f>+'Original Data'!E39*'Outcome Scores'!$E$1</f>
        <v>16</v>
      </c>
      <c r="F36" s="9">
        <f>+'Original Data'!F39*'Outcome Scores'!$F$1</f>
        <v>5</v>
      </c>
      <c r="G36" s="3">
        <f t="shared" si="1"/>
        <v>42</v>
      </c>
      <c r="H36" s="9">
        <f>+'Original Data'!H39*'Outcome Scores'!$H$1</f>
        <v>51</v>
      </c>
      <c r="I36" s="9">
        <f>+'Original Data'!I39*'Outcome Scores'!$I$1</f>
        <v>6</v>
      </c>
      <c r="J36" s="9">
        <f>+'Original Data'!J39*'Outcome Scores'!$J$1</f>
        <v>0</v>
      </c>
      <c r="K36" s="3">
        <f t="shared" si="0"/>
        <v>57</v>
      </c>
    </row>
    <row r="37" spans="3:11" s="2" customFormat="1" ht="28">
      <c r="C37" s="5" t="s">
        <v>35</v>
      </c>
      <c r="D37" s="9">
        <f>+'Original Data'!D40*'Outcome Scores'!$D$1</f>
        <v>24</v>
      </c>
      <c r="E37" s="9">
        <f>+'Original Data'!E40*'Outcome Scores'!$E$1</f>
        <v>12</v>
      </c>
      <c r="F37" s="9">
        <f>+'Original Data'!F40*'Outcome Scores'!$F$1</f>
        <v>6</v>
      </c>
      <c r="G37" s="3">
        <f t="shared" si="1"/>
        <v>42</v>
      </c>
      <c r="H37" s="9">
        <f>+'Original Data'!H40*'Outcome Scores'!$H$1</f>
        <v>54</v>
      </c>
      <c r="I37" s="9">
        <f>+'Original Data'!I40*'Outcome Scores'!$I$1</f>
        <v>4</v>
      </c>
      <c r="J37" s="9">
        <f>+'Original Data'!J40*'Outcome Scores'!$J$1</f>
        <v>0</v>
      </c>
      <c r="K37" s="3">
        <f t="shared" si="0"/>
        <v>58</v>
      </c>
    </row>
    <row r="38" spans="3:11" s="2" customFormat="1" ht="15">
      <c r="C38" s="5" t="s">
        <v>36</v>
      </c>
      <c r="D38" s="9">
        <f>+'Original Data'!D41*'Outcome Scores'!$D$1</f>
        <v>21</v>
      </c>
      <c r="E38" s="9">
        <f>+'Original Data'!E41*'Outcome Scores'!$E$1</f>
        <v>18</v>
      </c>
      <c r="F38" s="9">
        <f>+'Original Data'!F41*'Outcome Scores'!$F$1</f>
        <v>4</v>
      </c>
      <c r="G38" s="3">
        <f t="shared" si="1"/>
        <v>43</v>
      </c>
      <c r="H38" s="9">
        <f>+'Original Data'!H41*'Outcome Scores'!$H$1</f>
        <v>60</v>
      </c>
      <c r="I38" s="9">
        <f>+'Original Data'!I41*'Outcome Scores'!$I$1</f>
        <v>0</v>
      </c>
      <c r="J38" s="9">
        <f>+'Original Data'!J41*'Outcome Scores'!$J$1</f>
        <v>0</v>
      </c>
      <c r="K38" s="3">
        <f t="shared" si="0"/>
        <v>60</v>
      </c>
    </row>
    <row r="39" spans="3:11" s="2" customFormat="1" ht="28">
      <c r="C39" s="5" t="s">
        <v>37</v>
      </c>
      <c r="D39" s="9">
        <f>+'Original Data'!D42*'Outcome Scores'!$D$1</f>
        <v>12</v>
      </c>
      <c r="E39" s="9">
        <f>+'Original Data'!E42*'Outcome Scores'!$E$1</f>
        <v>28</v>
      </c>
      <c r="F39" s="9">
        <f>+'Original Data'!F42*'Outcome Scores'!$F$1</f>
        <v>2</v>
      </c>
      <c r="G39" s="3">
        <f t="shared" si="1"/>
        <v>42</v>
      </c>
      <c r="H39" s="9">
        <f>+'Original Data'!H42*'Outcome Scores'!$H$1</f>
        <v>54</v>
      </c>
      <c r="I39" s="9">
        <f>+'Original Data'!I42*'Outcome Scores'!$I$1</f>
        <v>4</v>
      </c>
      <c r="J39" s="9">
        <f>+'Original Data'!J42*'Outcome Scores'!$J$1</f>
        <v>0</v>
      </c>
      <c r="K39" s="3">
        <f t="shared" si="0"/>
        <v>58</v>
      </c>
    </row>
    <row r="40" spans="3:11" s="2" customFormat="1" ht="28">
      <c r="C40" s="5" t="s">
        <v>38</v>
      </c>
      <c r="D40" s="9">
        <f>+'Original Data'!D43*'Outcome Scores'!$D$1</f>
        <v>6</v>
      </c>
      <c r="E40" s="9">
        <f>+'Original Data'!E43*'Outcome Scores'!$E$1</f>
        <v>20</v>
      </c>
      <c r="F40" s="9">
        <f>+'Original Data'!F43*'Outcome Scores'!$F$1</f>
        <v>8</v>
      </c>
      <c r="G40" s="3">
        <f t="shared" si="1"/>
        <v>34</v>
      </c>
      <c r="H40" s="9">
        <f>+'Original Data'!H43*'Outcome Scores'!$H$1</f>
        <v>48</v>
      </c>
      <c r="I40" s="9">
        <f>+'Original Data'!I43*'Outcome Scores'!$I$1</f>
        <v>8</v>
      </c>
      <c r="J40" s="9">
        <f>+'Original Data'!J43*'Outcome Scores'!$J$1</f>
        <v>0</v>
      </c>
      <c r="K40" s="3">
        <f t="shared" si="0"/>
        <v>56</v>
      </c>
    </row>
    <row r="41" spans="3:11" s="2" customFormat="1" ht="15">
      <c r="C41" s="5" t="s">
        <v>39</v>
      </c>
      <c r="D41" s="9">
        <f>+'Original Data'!D44*'Outcome Scores'!$D$1</f>
        <v>24</v>
      </c>
      <c r="E41" s="9">
        <f>+'Original Data'!E44*'Outcome Scores'!$E$1</f>
        <v>24</v>
      </c>
      <c r="F41" s="9">
        <f>+'Original Data'!F44*'Outcome Scores'!$F$1</f>
        <v>0</v>
      </c>
      <c r="G41" s="3">
        <f t="shared" si="1"/>
        <v>48</v>
      </c>
      <c r="H41" s="9">
        <f>+'Original Data'!H44*'Outcome Scores'!$H$1</f>
        <v>54</v>
      </c>
      <c r="I41" s="9">
        <f>+'Original Data'!I44*'Outcome Scores'!$I$1</f>
        <v>4</v>
      </c>
      <c r="J41" s="9">
        <f>+'Original Data'!J44*'Outcome Scores'!$J$1</f>
        <v>0</v>
      </c>
      <c r="K41" s="3">
        <f t="shared" si="0"/>
        <v>58</v>
      </c>
    </row>
    <row r="42" spans="3:11" s="2" customFormat="1" ht="28">
      <c r="C42" s="5" t="s">
        <v>40</v>
      </c>
      <c r="D42" s="9">
        <f>+'Original Data'!D45*'Outcome Scores'!$D$1</f>
        <v>18</v>
      </c>
      <c r="E42" s="9">
        <f>+'Original Data'!E45*'Outcome Scores'!$E$1</f>
        <v>20</v>
      </c>
      <c r="F42" s="9">
        <f>+'Original Data'!F45*'Outcome Scores'!$F$1</f>
        <v>4</v>
      </c>
      <c r="G42" s="3">
        <f t="shared" si="1"/>
        <v>42</v>
      </c>
      <c r="H42" s="9">
        <f>+'Original Data'!H45*'Outcome Scores'!$H$1</f>
        <v>54</v>
      </c>
      <c r="I42" s="9">
        <f>+'Original Data'!I45*'Outcome Scores'!$I$1</f>
        <v>4</v>
      </c>
      <c r="J42" s="9">
        <f>+'Original Data'!J45*'Outcome Scores'!$J$1</f>
        <v>0</v>
      </c>
      <c r="K42" s="3">
        <f t="shared" si="0"/>
        <v>58</v>
      </c>
    </row>
    <row r="43" spans="3:11" s="2" customFormat="1" ht="15">
      <c r="C43" s="5" t="s">
        <v>41</v>
      </c>
      <c r="D43" s="9">
        <f>+'Original Data'!D46*'Outcome Scores'!$D$1</f>
        <v>21</v>
      </c>
      <c r="E43" s="9">
        <f>+'Original Data'!E46*'Outcome Scores'!$E$1</f>
        <v>14</v>
      </c>
      <c r="F43" s="9">
        <f>+'Original Data'!F46*'Outcome Scores'!$F$1</f>
        <v>6</v>
      </c>
      <c r="G43" s="3">
        <f t="shared" si="1"/>
        <v>41</v>
      </c>
      <c r="H43" s="9">
        <f>+'Original Data'!H46*'Outcome Scores'!$H$1</f>
        <v>48</v>
      </c>
      <c r="I43" s="9">
        <f>+'Original Data'!I46*'Outcome Scores'!$I$1</f>
        <v>6</v>
      </c>
      <c r="J43" s="9">
        <f>+'Original Data'!J46*'Outcome Scores'!$J$1</f>
        <v>1</v>
      </c>
      <c r="K43" s="3">
        <f t="shared" si="0"/>
        <v>55</v>
      </c>
    </row>
    <row r="44" spans="3:11" s="2" customFormat="1" ht="15">
      <c r="C44" s="5" t="s">
        <v>42</v>
      </c>
      <c r="D44" s="9">
        <f>+'Original Data'!D47*'Outcome Scores'!$D$1</f>
        <v>15</v>
      </c>
      <c r="E44" s="9">
        <f>+'Original Data'!E47*'Outcome Scores'!$E$1</f>
        <v>16</v>
      </c>
      <c r="F44" s="9">
        <f>+'Original Data'!F47*'Outcome Scores'!$F$1</f>
        <v>7</v>
      </c>
      <c r="G44" s="3">
        <f t="shared" si="1"/>
        <v>38</v>
      </c>
      <c r="H44" s="9">
        <f>+'Original Data'!H47*'Outcome Scores'!$H$1</f>
        <v>42</v>
      </c>
      <c r="I44" s="9">
        <f>+'Original Data'!I47*'Outcome Scores'!$I$1</f>
        <v>12</v>
      </c>
      <c r="J44" s="9">
        <f>+'Original Data'!J47*'Outcome Scores'!$J$1</f>
        <v>0</v>
      </c>
      <c r="K44" s="3">
        <f t="shared" si="0"/>
        <v>54</v>
      </c>
    </row>
    <row r="45" spans="3:11" s="2" customFormat="1" ht="15">
      <c r="C45" s="5" t="s">
        <v>43</v>
      </c>
      <c r="D45" s="9">
        <f>+'Original Data'!D48*'Outcome Scores'!$D$1</f>
        <v>30</v>
      </c>
      <c r="E45" s="9">
        <f>+'Original Data'!E48*'Outcome Scores'!$E$1</f>
        <v>18</v>
      </c>
      <c r="F45" s="9">
        <f>+'Original Data'!F48*'Outcome Scores'!$F$1</f>
        <v>1</v>
      </c>
      <c r="G45" s="3">
        <f t="shared" si="1"/>
        <v>49</v>
      </c>
      <c r="H45" s="9">
        <f>+'Original Data'!H48*'Outcome Scores'!$H$1</f>
        <v>60</v>
      </c>
      <c r="I45" s="9">
        <f>+'Original Data'!I48*'Outcome Scores'!$I$1</f>
        <v>0</v>
      </c>
      <c r="J45" s="9">
        <f>+'Original Data'!J48*'Outcome Scores'!$J$1</f>
        <v>0</v>
      </c>
      <c r="K45" s="3">
        <f t="shared" si="0"/>
        <v>60</v>
      </c>
    </row>
    <row r="46" spans="3:11" s="2" customFormat="1" ht="28">
      <c r="C46" s="5" t="s">
        <v>44</v>
      </c>
      <c r="D46" s="9">
        <f>+'Original Data'!D49*'Outcome Scores'!$D$1</f>
        <v>9</v>
      </c>
      <c r="E46" s="9">
        <f>+'Original Data'!E49*'Outcome Scores'!$E$1</f>
        <v>20</v>
      </c>
      <c r="F46" s="9">
        <f>+'Original Data'!F49*'Outcome Scores'!$F$1</f>
        <v>7</v>
      </c>
      <c r="G46" s="3">
        <f t="shared" si="1"/>
        <v>36</v>
      </c>
      <c r="H46" s="9">
        <f>+'Original Data'!H49*'Outcome Scores'!$H$1</f>
        <v>54</v>
      </c>
      <c r="I46" s="9">
        <f>+'Original Data'!I49*'Outcome Scores'!$I$1</f>
        <v>4</v>
      </c>
      <c r="J46" s="9">
        <f>+'Original Data'!J49*'Outcome Scores'!$J$1</f>
        <v>0</v>
      </c>
      <c r="K46" s="3">
        <f t="shared" si="0"/>
        <v>58</v>
      </c>
    </row>
    <row r="47" spans="3:11" s="2" customFormat="1" ht="15">
      <c r="C47" s="5" t="s">
        <v>45</v>
      </c>
      <c r="D47" s="9">
        <f>+'Original Data'!D50*'Outcome Scores'!$D$1</f>
        <v>24</v>
      </c>
      <c r="E47" s="9">
        <f>+'Original Data'!E50*'Outcome Scores'!$E$1</f>
        <v>16</v>
      </c>
      <c r="F47" s="9">
        <f>+'Original Data'!F50*'Outcome Scores'!$F$1</f>
        <v>4</v>
      </c>
      <c r="G47" s="3">
        <f t="shared" si="1"/>
        <v>44</v>
      </c>
      <c r="H47" s="9">
        <f>+'Original Data'!H50*'Outcome Scores'!$H$1</f>
        <v>60</v>
      </c>
      <c r="I47" s="9">
        <f>+'Original Data'!I50*'Outcome Scores'!$I$1</f>
        <v>0</v>
      </c>
      <c r="J47" s="9">
        <f>+'Original Data'!J50*'Outcome Scores'!$J$1</f>
        <v>0</v>
      </c>
      <c r="K47" s="3">
        <f t="shared" si="0"/>
        <v>60</v>
      </c>
    </row>
    <row r="48" spans="3:11" s="2" customFormat="1" ht="15">
      <c r="C48" s="7" t="s">
        <v>47</v>
      </c>
      <c r="D48" s="8">
        <f>+'Original Data'!D52*'Outcome Scores'!$D$1</f>
        <v>15</v>
      </c>
      <c r="E48" s="8">
        <f>+'Original Data'!E52*'Outcome Scores'!$E$1</f>
        <v>20</v>
      </c>
      <c r="F48" s="8">
        <f>+'Original Data'!F52*'Outcome Scores'!$F$1</f>
        <v>5</v>
      </c>
      <c r="G48" s="3">
        <f t="shared" si="1"/>
        <v>40</v>
      </c>
      <c r="H48" s="9">
        <f>+'Original Data'!H52*'Outcome Scores'!$H$1</f>
        <v>60</v>
      </c>
      <c r="I48" s="9">
        <f>+'Original Data'!I52*'Outcome Scores'!$I$1</f>
        <v>0</v>
      </c>
      <c r="J48" s="9">
        <f>+'Original Data'!J52*'Outcome Scores'!$J$1</f>
        <v>0</v>
      </c>
      <c r="K48" s="3">
        <f t="shared" si="0"/>
        <v>60</v>
      </c>
    </row>
    <row r="49" spans="3:11" s="2" customFormat="1" ht="28">
      <c r="C49" s="7" t="s">
        <v>48</v>
      </c>
      <c r="D49" s="8">
        <f>+'Original Data'!D53*'Outcome Scores'!$D$1</f>
        <v>12</v>
      </c>
      <c r="E49" s="8">
        <f>+'Original Data'!E53*'Outcome Scores'!$E$1</f>
        <v>16</v>
      </c>
      <c r="F49" s="8">
        <f>+'Original Data'!F53*'Outcome Scores'!$F$1</f>
        <v>8</v>
      </c>
      <c r="G49" s="3">
        <f t="shared" si="1"/>
        <v>36</v>
      </c>
      <c r="H49" s="9">
        <f>+'Original Data'!H53*'Outcome Scores'!$H$1</f>
        <v>60</v>
      </c>
      <c r="I49" s="9">
        <f>+'Original Data'!I53*'Outcome Scores'!$I$1</f>
        <v>0</v>
      </c>
      <c r="J49" s="9">
        <f>+'Original Data'!J53*'Outcome Scores'!$J$1</f>
        <v>0</v>
      </c>
      <c r="K49" s="3">
        <f t="shared" si="0"/>
        <v>60</v>
      </c>
    </row>
    <row r="50" spans="3:11" s="2" customFormat="1" ht="28">
      <c r="C50" s="7" t="s">
        <v>49</v>
      </c>
      <c r="D50" s="8">
        <f>+'Original Data'!D54*'Outcome Scores'!$D$1</f>
        <v>9</v>
      </c>
      <c r="E50" s="8">
        <f>+'Original Data'!E54*'Outcome Scores'!$E$1</f>
        <v>16</v>
      </c>
      <c r="F50" s="8">
        <f>+'Original Data'!F54*'Outcome Scores'!$F$1</f>
        <v>9</v>
      </c>
      <c r="G50" s="3">
        <f t="shared" si="1"/>
        <v>34</v>
      </c>
      <c r="H50" s="9">
        <f>+'Original Data'!H54*'Outcome Scores'!$H$1</f>
        <v>42</v>
      </c>
      <c r="I50" s="9">
        <f>+'Original Data'!I54*'Outcome Scores'!$I$1</f>
        <v>12</v>
      </c>
      <c r="J50" s="9">
        <f>+'Original Data'!J54*'Outcome Scores'!$J$1</f>
        <v>0</v>
      </c>
      <c r="K50" s="3">
        <f t="shared" si="0"/>
        <v>54</v>
      </c>
    </row>
    <row r="51" spans="3:11" s="2" customFormat="1" ht="28">
      <c r="C51" s="7" t="s">
        <v>50</v>
      </c>
      <c r="D51" s="8">
        <f>+'Original Data'!D55*'Outcome Scores'!$D$1</f>
        <v>18</v>
      </c>
      <c r="E51" s="8">
        <f>+'Original Data'!E55*'Outcome Scores'!$E$1</f>
        <v>20</v>
      </c>
      <c r="F51" s="8">
        <f>+'Original Data'!F55*'Outcome Scores'!$F$1</f>
        <v>4</v>
      </c>
      <c r="G51" s="3">
        <f t="shared" si="1"/>
        <v>42</v>
      </c>
      <c r="H51" s="9">
        <f>+'Original Data'!H55*'Outcome Scores'!$H$1</f>
        <v>57</v>
      </c>
      <c r="I51" s="9">
        <f>+'Original Data'!I55*'Outcome Scores'!$I$1</f>
        <v>2</v>
      </c>
      <c r="J51" s="9">
        <f>+'Original Data'!J55*'Outcome Scores'!$J$1</f>
        <v>0</v>
      </c>
      <c r="K51" s="3">
        <f t="shared" si="0"/>
        <v>59</v>
      </c>
    </row>
    <row r="52" spans="3:11" s="2" customFormat="1" ht="28">
      <c r="C52" s="7" t="s">
        <v>51</v>
      </c>
      <c r="D52" s="8">
        <f>+'Original Data'!D56*'Outcome Scores'!$D$1</f>
        <v>9</v>
      </c>
      <c r="E52" s="8">
        <f>+'Original Data'!E56*'Outcome Scores'!$E$1</f>
        <v>14</v>
      </c>
      <c r="F52" s="8">
        <f>+'Original Data'!F56*'Outcome Scores'!$F$1</f>
        <v>10</v>
      </c>
      <c r="G52" s="3">
        <f t="shared" si="1"/>
        <v>33</v>
      </c>
      <c r="H52" s="9">
        <f>+'Original Data'!H56*'Outcome Scores'!$H$1</f>
        <v>48</v>
      </c>
      <c r="I52" s="9">
        <f>+'Original Data'!I56*'Outcome Scores'!$I$1</f>
        <v>8</v>
      </c>
      <c r="J52" s="9">
        <f>+'Original Data'!J56*'Outcome Scores'!$J$1</f>
        <v>0</v>
      </c>
      <c r="K52" s="3">
        <f t="shared" si="0"/>
        <v>56</v>
      </c>
    </row>
    <row r="53" spans="3:11" s="2" customFormat="1" ht="28">
      <c r="C53" s="7" t="s">
        <v>52</v>
      </c>
      <c r="D53" s="8">
        <f>+'Original Data'!D57*'Outcome Scores'!$D$1</f>
        <v>9</v>
      </c>
      <c r="E53" s="8">
        <f>+'Original Data'!E57*'Outcome Scores'!$E$1</f>
        <v>16</v>
      </c>
      <c r="F53" s="8">
        <f>+'Original Data'!F57*'Outcome Scores'!$F$1</f>
        <v>9</v>
      </c>
      <c r="G53" s="3">
        <f t="shared" si="1"/>
        <v>34</v>
      </c>
      <c r="H53" s="9">
        <f>+'Original Data'!H57*'Outcome Scores'!$H$1</f>
        <v>54</v>
      </c>
      <c r="I53" s="9">
        <f>+'Original Data'!I57*'Outcome Scores'!$I$1</f>
        <v>4</v>
      </c>
      <c r="J53" s="9">
        <f>+'Original Data'!J57*'Outcome Scores'!$J$1</f>
        <v>0</v>
      </c>
      <c r="K53" s="3">
        <f t="shared" si="0"/>
        <v>58</v>
      </c>
    </row>
    <row r="54" spans="3:11" s="2" customFormat="1" ht="15">
      <c r="C54" s="7" t="s">
        <v>53</v>
      </c>
      <c r="D54" s="8">
        <f>+'Original Data'!D58*'Outcome Scores'!$D$1</f>
        <v>18</v>
      </c>
      <c r="E54" s="8">
        <f>+'Original Data'!E58*'Outcome Scores'!$E$1</f>
        <v>20</v>
      </c>
      <c r="F54" s="8">
        <f>+'Original Data'!F58*'Outcome Scores'!$F$1</f>
        <v>4</v>
      </c>
      <c r="G54" s="3">
        <f t="shared" si="1"/>
        <v>42</v>
      </c>
      <c r="H54" s="9">
        <f>+'Original Data'!H58*'Outcome Scores'!$H$1</f>
        <v>54</v>
      </c>
      <c r="I54" s="9">
        <f>+'Original Data'!I58*'Outcome Scores'!$I$1</f>
        <v>4</v>
      </c>
      <c r="J54" s="9">
        <f>+'Original Data'!J58*'Outcome Scores'!$J$1</f>
        <v>0</v>
      </c>
      <c r="K54" s="3">
        <f t="shared" si="0"/>
        <v>58</v>
      </c>
    </row>
    <row r="55" spans="3:11" s="2" customFormat="1" ht="15">
      <c r="C55" s="7" t="s">
        <v>54</v>
      </c>
      <c r="D55" s="8">
        <f>+'Original Data'!D59*'Outcome Scores'!$D$1</f>
        <v>15</v>
      </c>
      <c r="E55" s="8">
        <f>+'Original Data'!E59*'Outcome Scores'!$E$1</f>
        <v>24</v>
      </c>
      <c r="F55" s="8">
        <f>+'Original Data'!F59*'Outcome Scores'!$F$1</f>
        <v>3</v>
      </c>
      <c r="G55" s="3">
        <f t="shared" si="1"/>
        <v>42</v>
      </c>
      <c r="H55" s="9">
        <f>+'Original Data'!H59*'Outcome Scores'!$H$1</f>
        <v>60</v>
      </c>
      <c r="I55" s="9">
        <f>+'Original Data'!I59*'Outcome Scores'!$I$1</f>
        <v>0</v>
      </c>
      <c r="J55" s="9">
        <f>+'Original Data'!J59*'Outcome Scores'!$J$1</f>
        <v>0</v>
      </c>
      <c r="K55" s="3">
        <f t="shared" si="0"/>
        <v>60</v>
      </c>
    </row>
    <row r="56" spans="3:11" s="2" customFormat="1" ht="15">
      <c r="C56" s="7" t="s">
        <v>55</v>
      </c>
      <c r="D56" s="8">
        <f>+'Original Data'!D60*'Outcome Scores'!$D$1</f>
        <v>9</v>
      </c>
      <c r="E56" s="8">
        <f>+'Original Data'!E60*'Outcome Scores'!$E$1</f>
        <v>16</v>
      </c>
      <c r="F56" s="8">
        <f>+'Original Data'!F60*'Outcome Scores'!$F$1</f>
        <v>9</v>
      </c>
      <c r="G56" s="3">
        <f t="shared" si="1"/>
        <v>34</v>
      </c>
      <c r="H56" s="9">
        <f>+'Original Data'!H60*'Outcome Scores'!$H$1</f>
        <v>54</v>
      </c>
      <c r="I56" s="9">
        <f>+'Original Data'!I60*'Outcome Scores'!$I$1</f>
        <v>4</v>
      </c>
      <c r="J56" s="9">
        <f>+'Original Data'!J60*'Outcome Scores'!$J$1</f>
        <v>0</v>
      </c>
      <c r="K56" s="3">
        <f t="shared" si="0"/>
        <v>58</v>
      </c>
    </row>
    <row r="57" spans="3:11" s="2" customFormat="1" ht="42">
      <c r="C57" s="7" t="s">
        <v>56</v>
      </c>
      <c r="D57" s="8">
        <f>+'Original Data'!D61*'Outcome Scores'!$D$1</f>
        <v>12</v>
      </c>
      <c r="E57" s="8">
        <f>+'Original Data'!E61*'Outcome Scores'!$E$1</f>
        <v>20</v>
      </c>
      <c r="F57" s="8">
        <f>+'Original Data'!F61*'Outcome Scores'!$F$1</f>
        <v>6</v>
      </c>
      <c r="G57" s="3">
        <f t="shared" si="1"/>
        <v>38</v>
      </c>
      <c r="H57" s="9">
        <f>+'Original Data'!H61*'Outcome Scores'!$H$1</f>
        <v>57</v>
      </c>
      <c r="I57" s="9">
        <f>+'Original Data'!I61*'Outcome Scores'!$I$1</f>
        <v>2</v>
      </c>
      <c r="J57" s="9">
        <f>+'Original Data'!J61*'Outcome Scores'!$J$1</f>
        <v>0</v>
      </c>
      <c r="K57" s="3">
        <f t="shared" si="0"/>
        <v>59</v>
      </c>
    </row>
    <row r="58" spans="3:11" s="2" customFormat="1" ht="28">
      <c r="C58" s="7" t="s">
        <v>57</v>
      </c>
      <c r="D58" s="8">
        <f>+'Original Data'!D62*'Outcome Scores'!$D$1</f>
        <v>15</v>
      </c>
      <c r="E58" s="8">
        <f>+'Original Data'!E62*'Outcome Scores'!$E$1</f>
        <v>24</v>
      </c>
      <c r="F58" s="8">
        <f>+'Original Data'!F62*'Outcome Scores'!$F$1</f>
        <v>3</v>
      </c>
      <c r="G58" s="3">
        <f t="shared" si="1"/>
        <v>42</v>
      </c>
      <c r="H58" s="9">
        <f>+'Original Data'!H62*'Outcome Scores'!$H$1</f>
        <v>48</v>
      </c>
      <c r="I58" s="9">
        <f>+'Original Data'!I62*'Outcome Scores'!$I$1</f>
        <v>8</v>
      </c>
      <c r="J58" s="9">
        <f>+'Original Data'!J62*'Outcome Scores'!$J$1</f>
        <v>0</v>
      </c>
      <c r="K58" s="3">
        <f t="shared" si="0"/>
        <v>56</v>
      </c>
    </row>
    <row r="59" spans="3:11" s="2" customFormat="1" ht="15">
      <c r="C59" s="7" t="s">
        <v>58</v>
      </c>
      <c r="D59" s="8">
        <f>+'Original Data'!D63*'Outcome Scores'!$D$1</f>
        <v>18</v>
      </c>
      <c r="E59" s="8">
        <f>+'Original Data'!E63*'Outcome Scores'!$E$1</f>
        <v>16</v>
      </c>
      <c r="F59" s="8">
        <f>+'Original Data'!F63*'Outcome Scores'!$F$1</f>
        <v>6</v>
      </c>
      <c r="G59" s="3">
        <f t="shared" si="1"/>
        <v>40</v>
      </c>
      <c r="H59" s="9">
        <f>+'Original Data'!H63*'Outcome Scores'!$H$1</f>
        <v>48</v>
      </c>
      <c r="I59" s="9">
        <f>+'Original Data'!I63*'Outcome Scores'!$I$1</f>
        <v>8</v>
      </c>
      <c r="J59" s="9">
        <f>+'Original Data'!J63*'Outcome Scores'!$J$1</f>
        <v>0</v>
      </c>
      <c r="K59" s="3">
        <f t="shared" si="0"/>
        <v>56</v>
      </c>
    </row>
    <row r="60" spans="3:11" s="2" customFormat="1" ht="28">
      <c r="C60" s="7" t="s">
        <v>59</v>
      </c>
      <c r="D60" s="8">
        <f>+'Original Data'!D64*'Outcome Scores'!$D$1</f>
        <v>9</v>
      </c>
      <c r="E60" s="8">
        <f>+'Original Data'!E64*'Outcome Scores'!$E$1</f>
        <v>18</v>
      </c>
      <c r="F60" s="8">
        <f>+'Original Data'!F64*'Outcome Scores'!$F$1</f>
        <v>8</v>
      </c>
      <c r="G60" s="3">
        <f t="shared" si="1"/>
        <v>35</v>
      </c>
      <c r="H60" s="9">
        <f>+'Original Data'!H64*'Outcome Scores'!$H$1</f>
        <v>42</v>
      </c>
      <c r="I60" s="9">
        <f>+'Original Data'!I64*'Outcome Scores'!$I$1</f>
        <v>12</v>
      </c>
      <c r="J60" s="9">
        <f>+'Original Data'!J64*'Outcome Scores'!$J$1</f>
        <v>0</v>
      </c>
      <c r="K60" s="3">
        <f t="shared" si="0"/>
        <v>54</v>
      </c>
    </row>
    <row r="61" spans="3:11" s="2" customFormat="1" ht="28">
      <c r="C61" s="7" t="s">
        <v>60</v>
      </c>
      <c r="D61" s="8">
        <f>+'Original Data'!D65*'Outcome Scores'!$D$1</f>
        <v>21</v>
      </c>
      <c r="E61" s="8">
        <f>+'Original Data'!E65*'Outcome Scores'!$E$1</f>
        <v>16</v>
      </c>
      <c r="F61" s="8">
        <f>+'Original Data'!F65*'Outcome Scores'!$F$1</f>
        <v>5</v>
      </c>
      <c r="G61" s="3">
        <f t="shared" si="1"/>
        <v>42</v>
      </c>
      <c r="H61" s="9">
        <f>+'Original Data'!H65*'Outcome Scores'!$H$1</f>
        <v>60</v>
      </c>
      <c r="I61" s="9">
        <f>+'Original Data'!I65*'Outcome Scores'!$I$1</f>
        <v>0</v>
      </c>
      <c r="J61" s="9">
        <f>+'Original Data'!J65*'Outcome Scores'!$J$1</f>
        <v>0</v>
      </c>
      <c r="K61" s="3">
        <f t="shared" si="0"/>
        <v>60</v>
      </c>
    </row>
    <row r="62" spans="3:11" s="2" customFormat="1" ht="28">
      <c r="C62" s="7" t="s">
        <v>61</v>
      </c>
      <c r="D62" s="8">
        <f>+'Original Data'!D66*'Outcome Scores'!$D$1</f>
        <v>21</v>
      </c>
      <c r="E62" s="8">
        <f>+'Original Data'!E66*'Outcome Scores'!$E$1</f>
        <v>16</v>
      </c>
      <c r="F62" s="8">
        <f>+'Original Data'!F66*'Outcome Scores'!$F$1</f>
        <v>5</v>
      </c>
      <c r="G62" s="3">
        <f t="shared" si="1"/>
        <v>42</v>
      </c>
      <c r="H62" s="9">
        <f>+'Original Data'!H66*'Outcome Scores'!$H$1</f>
        <v>60</v>
      </c>
      <c r="I62" s="9">
        <f>+'Original Data'!I66*'Outcome Scores'!$I$1</f>
        <v>0</v>
      </c>
      <c r="J62" s="9">
        <f>+'Original Data'!J66*'Outcome Scores'!$J$1</f>
        <v>0</v>
      </c>
      <c r="K62" s="3">
        <f t="shared" si="0"/>
        <v>60</v>
      </c>
    </row>
    <row r="63" spans="3:11" s="2" customFormat="1" ht="28">
      <c r="C63" s="7" t="s">
        <v>62</v>
      </c>
      <c r="D63" s="8">
        <f>+'Original Data'!D67*'Outcome Scores'!$D$1</f>
        <v>18</v>
      </c>
      <c r="E63" s="8">
        <f>+'Original Data'!E67*'Outcome Scores'!$E$1</f>
        <v>16</v>
      </c>
      <c r="F63" s="8">
        <f>+'Original Data'!F67*'Outcome Scores'!$F$1</f>
        <v>6</v>
      </c>
      <c r="G63" s="3">
        <f t="shared" si="1"/>
        <v>40</v>
      </c>
      <c r="H63" s="9">
        <f>+'Original Data'!H67*'Outcome Scores'!$H$1</f>
        <v>48</v>
      </c>
      <c r="I63" s="9">
        <f>+'Original Data'!I67*'Outcome Scores'!$I$1</f>
        <v>8</v>
      </c>
      <c r="J63" s="9">
        <f>+'Original Data'!J67*'Outcome Scores'!$J$1</f>
        <v>0</v>
      </c>
      <c r="K63" s="3">
        <f t="shared" si="0"/>
        <v>56</v>
      </c>
    </row>
    <row r="64" spans="3:11" s="2" customFormat="1" ht="15">
      <c r="C64" s="5" t="s">
        <v>64</v>
      </c>
      <c r="D64" s="9">
        <f>+'Original Data'!D69*'Outcome Scores'!$D$1</f>
        <v>12</v>
      </c>
      <c r="E64" s="9">
        <f>+'Original Data'!E69*'Outcome Scores'!$E$1</f>
        <v>20</v>
      </c>
      <c r="F64" s="9">
        <f>+'Original Data'!F69*'Outcome Scores'!$F$1</f>
        <v>6</v>
      </c>
      <c r="G64" s="3">
        <f t="shared" si="1"/>
        <v>38</v>
      </c>
      <c r="H64" s="9">
        <f>+'Original Data'!H69*'Outcome Scores'!$H$1</f>
        <v>60</v>
      </c>
      <c r="I64" s="9">
        <f>+'Original Data'!I69*'Outcome Scores'!$I$1</f>
        <v>0</v>
      </c>
      <c r="J64" s="9">
        <f>+'Original Data'!J69*'Outcome Scores'!$J$1</f>
        <v>0</v>
      </c>
      <c r="K64" s="3">
        <f t="shared" si="0"/>
        <v>60</v>
      </c>
    </row>
    <row r="65" spans="3:11" s="2" customFormat="1" ht="28">
      <c r="C65" s="5" t="s">
        <v>104</v>
      </c>
      <c r="D65" s="9">
        <f>+'Original Data'!D70*'Outcome Scores'!$D$1</f>
        <v>15</v>
      </c>
      <c r="E65" s="9">
        <f>+'Original Data'!E70*'Outcome Scores'!$E$1</f>
        <v>24</v>
      </c>
      <c r="F65" s="9">
        <f>+'Original Data'!F70*'Outcome Scores'!$F$1</f>
        <v>3</v>
      </c>
      <c r="G65" s="3">
        <f t="shared" si="1"/>
        <v>42</v>
      </c>
      <c r="H65" s="9">
        <f>+'Original Data'!H70*'Outcome Scores'!$H$1</f>
        <v>60</v>
      </c>
      <c r="I65" s="9">
        <f>+'Original Data'!I70*'Outcome Scores'!$I$1</f>
        <v>0</v>
      </c>
      <c r="J65" s="9">
        <f>+'Original Data'!J70*'Outcome Scores'!$J$1</f>
        <v>0</v>
      </c>
      <c r="K65" s="3">
        <f t="shared" si="0"/>
        <v>60</v>
      </c>
    </row>
    <row r="66" spans="3:11" s="2" customFormat="1" ht="28">
      <c r="C66" s="5" t="s">
        <v>65</v>
      </c>
      <c r="D66" s="9">
        <f>+'Original Data'!D71*'Outcome Scores'!$D$1</f>
        <v>12</v>
      </c>
      <c r="E66" s="9">
        <f>+'Original Data'!E71*'Outcome Scores'!$E$1</f>
        <v>26</v>
      </c>
      <c r="F66" s="9">
        <f>+'Original Data'!F71*'Outcome Scores'!$F$1</f>
        <v>3</v>
      </c>
      <c r="G66" s="3">
        <f t="shared" si="1"/>
        <v>41</v>
      </c>
      <c r="H66" s="9">
        <f>+'Original Data'!H71*'Outcome Scores'!$H$1</f>
        <v>60</v>
      </c>
      <c r="I66" s="9">
        <f>+'Original Data'!I71*'Outcome Scores'!$I$1</f>
        <v>0</v>
      </c>
      <c r="J66" s="9">
        <f>+'Original Data'!J71*'Outcome Scores'!$J$1</f>
        <v>0</v>
      </c>
      <c r="K66" s="3">
        <f t="shared" si="0"/>
        <v>60</v>
      </c>
    </row>
    <row r="67" spans="3:11" s="2" customFormat="1" ht="15">
      <c r="C67" s="5" t="s">
        <v>66</v>
      </c>
      <c r="D67" s="9">
        <f>+'Original Data'!D72*'Outcome Scores'!$D$1</f>
        <v>18</v>
      </c>
      <c r="E67" s="9">
        <f>+'Original Data'!E72*'Outcome Scores'!$E$1</f>
        <v>24</v>
      </c>
      <c r="F67" s="9">
        <f>+'Original Data'!F72*'Outcome Scores'!$F$1</f>
        <v>2</v>
      </c>
      <c r="G67" s="3">
        <f t="shared" si="1"/>
        <v>44</v>
      </c>
      <c r="H67" s="9">
        <f>+'Original Data'!H72*'Outcome Scores'!$H$1</f>
        <v>60</v>
      </c>
      <c r="I67" s="9">
        <f>+'Original Data'!I72*'Outcome Scores'!$I$1</f>
        <v>0</v>
      </c>
      <c r="J67" s="9">
        <f>+'Original Data'!J72*'Outcome Scores'!$J$1</f>
        <v>0</v>
      </c>
      <c r="K67" s="3">
        <f t="shared" si="0"/>
        <v>60</v>
      </c>
    </row>
    <row r="68" spans="3:11" s="2" customFormat="1" ht="28">
      <c r="C68" s="5" t="s">
        <v>67</v>
      </c>
      <c r="D68" s="9">
        <f>+'Original Data'!D73*'Outcome Scores'!$D$1</f>
        <v>18</v>
      </c>
      <c r="E68" s="9">
        <f>+'Original Data'!E73*'Outcome Scores'!$E$1</f>
        <v>24</v>
      </c>
      <c r="F68" s="9">
        <f>+'Original Data'!F73*'Outcome Scores'!$F$1</f>
        <v>2</v>
      </c>
      <c r="G68" s="3">
        <f t="shared" si="1"/>
        <v>44</v>
      </c>
      <c r="H68" s="9">
        <f>+'Original Data'!H73*'Outcome Scores'!$H$1</f>
        <v>60</v>
      </c>
      <c r="I68" s="9">
        <f>+'Original Data'!I73*'Outcome Scores'!$I$1</f>
        <v>0</v>
      </c>
      <c r="J68" s="9">
        <f>+'Original Data'!J73*'Outcome Scores'!$J$1</f>
        <v>0</v>
      </c>
      <c r="K68" s="3">
        <f t="shared" si="0"/>
        <v>60</v>
      </c>
    </row>
    <row r="69" spans="3:11" s="2" customFormat="1" ht="28">
      <c r="C69" s="5" t="s">
        <v>68</v>
      </c>
      <c r="D69" s="9">
        <f>+'Original Data'!D74*'Outcome Scores'!$D$1</f>
        <v>15</v>
      </c>
      <c r="E69" s="9">
        <f>+'Original Data'!E74*'Outcome Scores'!$E$1</f>
        <v>26</v>
      </c>
      <c r="F69" s="9">
        <f>+'Original Data'!F74*'Outcome Scores'!$F$1</f>
        <v>2</v>
      </c>
      <c r="G69" s="3">
        <f t="shared" si="1"/>
        <v>43</v>
      </c>
      <c r="H69" s="9">
        <f>+'Original Data'!H74*'Outcome Scores'!$H$1</f>
        <v>60</v>
      </c>
      <c r="I69" s="9">
        <f>+'Original Data'!I74*'Outcome Scores'!$I$1</f>
        <v>0</v>
      </c>
      <c r="J69" s="9">
        <f>+'Original Data'!J74*'Outcome Scores'!$J$1</f>
        <v>0</v>
      </c>
      <c r="K69" s="3">
        <f aca="true" t="shared" si="2" ref="K69:K105">+SUM(H69:J69)</f>
        <v>60</v>
      </c>
    </row>
    <row r="70" spans="3:11" s="2" customFormat="1" ht="28">
      <c r="C70" s="5" t="s">
        <v>69</v>
      </c>
      <c r="D70" s="9">
        <f>+'Original Data'!D75*'Outcome Scores'!$D$1</f>
        <v>21</v>
      </c>
      <c r="E70" s="9">
        <f>+'Original Data'!E75*'Outcome Scores'!$E$1</f>
        <v>20</v>
      </c>
      <c r="F70" s="9">
        <f>+'Original Data'!F75*'Outcome Scores'!$F$1</f>
        <v>3</v>
      </c>
      <c r="G70" s="3">
        <f aca="true" t="shared" si="3" ref="G70:G105">+SUM(D70:F70)</f>
        <v>44</v>
      </c>
      <c r="H70" s="9">
        <f>+'Original Data'!H75*'Outcome Scores'!$H$1</f>
        <v>48</v>
      </c>
      <c r="I70" s="9">
        <f>+'Original Data'!I75*'Outcome Scores'!$I$1</f>
        <v>8</v>
      </c>
      <c r="J70" s="9">
        <f>+'Original Data'!J75*'Outcome Scores'!$J$1</f>
        <v>0</v>
      </c>
      <c r="K70" s="3">
        <f t="shared" si="2"/>
        <v>56</v>
      </c>
    </row>
    <row r="71" spans="3:11" s="2" customFormat="1" ht="15">
      <c r="C71" s="5" t="s">
        <v>70</v>
      </c>
      <c r="D71" s="9">
        <f>+'Original Data'!D76*'Outcome Scores'!$D$1</f>
        <v>21</v>
      </c>
      <c r="E71" s="9">
        <f>+'Original Data'!E76*'Outcome Scores'!$E$1</f>
        <v>20</v>
      </c>
      <c r="F71" s="9">
        <f>+'Original Data'!F76*'Outcome Scores'!$F$1</f>
        <v>3</v>
      </c>
      <c r="G71" s="3">
        <f t="shared" si="3"/>
        <v>44</v>
      </c>
      <c r="H71" s="9">
        <f>+'Original Data'!H76*'Outcome Scores'!$H$1</f>
        <v>57</v>
      </c>
      <c r="I71" s="9">
        <f>+'Original Data'!I76*'Outcome Scores'!$I$1</f>
        <v>2</v>
      </c>
      <c r="J71" s="9">
        <f>+'Original Data'!J76*'Outcome Scores'!$J$1</f>
        <v>0</v>
      </c>
      <c r="K71" s="3">
        <f t="shared" si="2"/>
        <v>59</v>
      </c>
    </row>
    <row r="72" spans="3:11" s="2" customFormat="1" ht="28">
      <c r="C72" s="5" t="s">
        <v>71</v>
      </c>
      <c r="D72" s="9">
        <f>+'Original Data'!D77*'Outcome Scores'!$D$1</f>
        <v>18</v>
      </c>
      <c r="E72" s="9">
        <f>+'Original Data'!E77*'Outcome Scores'!$E$1</f>
        <v>22</v>
      </c>
      <c r="F72" s="9">
        <f>+'Original Data'!F77*'Outcome Scores'!$F$1</f>
        <v>3</v>
      </c>
      <c r="G72" s="3">
        <f t="shared" si="3"/>
        <v>43</v>
      </c>
      <c r="H72" s="9">
        <f>+'Original Data'!H77*'Outcome Scores'!$H$1</f>
        <v>57</v>
      </c>
      <c r="I72" s="9">
        <f>+'Original Data'!I77*'Outcome Scores'!$I$1</f>
        <v>2</v>
      </c>
      <c r="J72" s="9">
        <f>+'Original Data'!J77*'Outcome Scores'!$J$1</f>
        <v>0</v>
      </c>
      <c r="K72" s="3">
        <f t="shared" si="2"/>
        <v>59</v>
      </c>
    </row>
    <row r="73" spans="3:11" s="2" customFormat="1" ht="15">
      <c r="C73" s="5" t="s">
        <v>72</v>
      </c>
      <c r="D73" s="9">
        <f>+'Original Data'!D78*'Outcome Scores'!$D$1</f>
        <v>15</v>
      </c>
      <c r="E73" s="9">
        <f>+'Original Data'!E78*'Outcome Scores'!$E$1</f>
        <v>16</v>
      </c>
      <c r="F73" s="9">
        <f>+'Original Data'!F78*'Outcome Scores'!$F$1</f>
        <v>7</v>
      </c>
      <c r="G73" s="3">
        <f t="shared" si="3"/>
        <v>38</v>
      </c>
      <c r="H73" s="9">
        <f>+'Original Data'!H78*'Outcome Scores'!$H$1</f>
        <v>54</v>
      </c>
      <c r="I73" s="9">
        <f>+'Original Data'!I78*'Outcome Scores'!$I$1</f>
        <v>4</v>
      </c>
      <c r="J73" s="9">
        <f>+'Original Data'!J78*'Outcome Scores'!$J$1</f>
        <v>0</v>
      </c>
      <c r="K73" s="3">
        <f t="shared" si="2"/>
        <v>58</v>
      </c>
    </row>
    <row r="74" spans="3:11" s="2" customFormat="1" ht="15">
      <c r="C74" s="5" t="s">
        <v>73</v>
      </c>
      <c r="D74" s="9">
        <f>+'Original Data'!D79*'Outcome Scores'!$D$1</f>
        <v>15</v>
      </c>
      <c r="E74" s="9">
        <f>+'Original Data'!E79*'Outcome Scores'!$E$1</f>
        <v>20</v>
      </c>
      <c r="F74" s="9">
        <f>+'Original Data'!F79*'Outcome Scores'!$F$1</f>
        <v>5</v>
      </c>
      <c r="G74" s="3">
        <f t="shared" si="3"/>
        <v>40</v>
      </c>
      <c r="H74" s="9">
        <f>+'Original Data'!H79*'Outcome Scores'!$H$1</f>
        <v>54</v>
      </c>
      <c r="I74" s="9">
        <f>+'Original Data'!I79*'Outcome Scores'!$I$1</f>
        <v>4</v>
      </c>
      <c r="J74" s="9">
        <f>+'Original Data'!J79*'Outcome Scores'!$J$1</f>
        <v>0</v>
      </c>
      <c r="K74" s="3">
        <f t="shared" si="2"/>
        <v>58</v>
      </c>
    </row>
    <row r="75" spans="3:11" s="2" customFormat="1" ht="28">
      <c r="C75" s="5" t="s">
        <v>74</v>
      </c>
      <c r="D75" s="9">
        <f>+'Original Data'!D80*'Outcome Scores'!$D$1</f>
        <v>12</v>
      </c>
      <c r="E75" s="9">
        <f>+'Original Data'!E80*'Outcome Scores'!$E$1</f>
        <v>18</v>
      </c>
      <c r="F75" s="9">
        <f>+'Original Data'!F80*'Outcome Scores'!$F$1</f>
        <v>7</v>
      </c>
      <c r="G75" s="3">
        <f t="shared" si="3"/>
        <v>37</v>
      </c>
      <c r="H75" s="9">
        <f>+'Original Data'!H80*'Outcome Scores'!$H$1</f>
        <v>54</v>
      </c>
      <c r="I75" s="9">
        <f>+'Original Data'!I80*'Outcome Scores'!$I$1</f>
        <v>4</v>
      </c>
      <c r="J75" s="9">
        <f>+'Original Data'!J80*'Outcome Scores'!$J$1</f>
        <v>0</v>
      </c>
      <c r="K75" s="3">
        <f t="shared" si="2"/>
        <v>58</v>
      </c>
    </row>
    <row r="76" spans="3:11" s="2" customFormat="1" ht="28">
      <c r="C76" s="5" t="s">
        <v>75</v>
      </c>
      <c r="D76" s="9">
        <f>+'Original Data'!D81*'Outcome Scores'!$D$1</f>
        <v>9</v>
      </c>
      <c r="E76" s="9">
        <f>+'Original Data'!E81*'Outcome Scores'!$E$1</f>
        <v>18</v>
      </c>
      <c r="F76" s="9">
        <f>+'Original Data'!F81*'Outcome Scores'!$F$1</f>
        <v>8</v>
      </c>
      <c r="G76" s="3">
        <f t="shared" si="3"/>
        <v>35</v>
      </c>
      <c r="H76" s="9">
        <f>+'Original Data'!H81*'Outcome Scores'!$H$1</f>
        <v>60</v>
      </c>
      <c r="I76" s="9">
        <f>+'Original Data'!I81*'Outcome Scores'!$I$1</f>
        <v>0</v>
      </c>
      <c r="J76" s="9">
        <f>+'Original Data'!J81*'Outcome Scores'!$J$1</f>
        <v>0</v>
      </c>
      <c r="K76" s="3">
        <f t="shared" si="2"/>
        <v>60</v>
      </c>
    </row>
    <row r="77" spans="3:11" s="2" customFormat="1" ht="15">
      <c r="C77" s="5" t="s">
        <v>105</v>
      </c>
      <c r="D77" s="9">
        <f>+'Original Data'!D82*'Outcome Scores'!$D$1</f>
        <v>18</v>
      </c>
      <c r="E77" s="9">
        <f>+'Original Data'!E82*'Outcome Scores'!$E$1</f>
        <v>24</v>
      </c>
      <c r="F77" s="9">
        <f>+'Original Data'!F82*'Outcome Scores'!$F$1</f>
        <v>2</v>
      </c>
      <c r="G77" s="3">
        <f t="shared" si="3"/>
        <v>44</v>
      </c>
      <c r="H77" s="9">
        <f>+'Original Data'!H82*'Outcome Scores'!$H$1</f>
        <v>60</v>
      </c>
      <c r="I77" s="9">
        <f>+'Original Data'!I82*'Outcome Scores'!$I$1</f>
        <v>0</v>
      </c>
      <c r="J77" s="9">
        <f>+'Original Data'!J82*'Outcome Scores'!$J$1</f>
        <v>0</v>
      </c>
      <c r="K77" s="3">
        <f t="shared" si="2"/>
        <v>60</v>
      </c>
    </row>
    <row r="78" spans="3:11" s="2" customFormat="1" ht="28">
      <c r="C78" s="5" t="s">
        <v>76</v>
      </c>
      <c r="D78" s="9">
        <f>+'Original Data'!D83*'Outcome Scores'!$D$1</f>
        <v>15</v>
      </c>
      <c r="E78" s="9">
        <f>+'Original Data'!E83*'Outcome Scores'!$E$1</f>
        <v>16</v>
      </c>
      <c r="F78" s="9">
        <f>+'Original Data'!F83*'Outcome Scores'!$F$1</f>
        <v>7</v>
      </c>
      <c r="G78" s="3">
        <f t="shared" si="3"/>
        <v>38</v>
      </c>
      <c r="H78" s="9">
        <f>+'Original Data'!H83*'Outcome Scores'!$H$1</f>
        <v>60</v>
      </c>
      <c r="I78" s="9">
        <f>+'Original Data'!I83*'Outcome Scores'!$I$1</f>
        <v>0</v>
      </c>
      <c r="J78" s="9">
        <f>+'Original Data'!J83*'Outcome Scores'!$J$1</f>
        <v>0</v>
      </c>
      <c r="K78" s="3">
        <f t="shared" si="2"/>
        <v>60</v>
      </c>
    </row>
    <row r="79" spans="3:11" s="2" customFormat="1" ht="28">
      <c r="C79" s="7" t="s">
        <v>77</v>
      </c>
      <c r="D79" s="8">
        <f>+'Original Data'!D84*'Outcome Scores'!$D$1</f>
        <v>9</v>
      </c>
      <c r="E79" s="8">
        <f>+'Original Data'!E84*'Outcome Scores'!$E$1</f>
        <v>20</v>
      </c>
      <c r="F79" s="8">
        <f>+'Original Data'!F84*'Outcome Scores'!$F$1</f>
        <v>7</v>
      </c>
      <c r="G79" s="3">
        <f t="shared" si="3"/>
        <v>36</v>
      </c>
      <c r="H79" s="9">
        <f>+'Original Data'!H84*'Outcome Scores'!$H$1</f>
        <v>45</v>
      </c>
      <c r="I79" s="9">
        <f>+'Original Data'!I84*'Outcome Scores'!$I$1</f>
        <v>10</v>
      </c>
      <c r="J79" s="9">
        <f>+'Original Data'!J84*'Outcome Scores'!$J$1</f>
        <v>0</v>
      </c>
      <c r="K79" s="3">
        <f t="shared" si="2"/>
        <v>55</v>
      </c>
    </row>
    <row r="80" spans="3:11" s="2" customFormat="1" ht="28">
      <c r="C80" s="7" t="s">
        <v>78</v>
      </c>
      <c r="D80" s="8">
        <f>+'Original Data'!D85*'Outcome Scores'!$D$1</f>
        <v>15</v>
      </c>
      <c r="E80" s="8">
        <f>+'Original Data'!E85*'Outcome Scores'!$E$1</f>
        <v>16</v>
      </c>
      <c r="F80" s="8">
        <f>+'Original Data'!F85*'Outcome Scores'!$F$1</f>
        <v>7</v>
      </c>
      <c r="G80" s="3">
        <f t="shared" si="3"/>
        <v>38</v>
      </c>
      <c r="H80" s="9">
        <f>+'Original Data'!H85*'Outcome Scores'!$H$1</f>
        <v>60</v>
      </c>
      <c r="I80" s="9">
        <f>+'Original Data'!I85*'Outcome Scores'!$I$1</f>
        <v>0</v>
      </c>
      <c r="J80" s="9">
        <f>+'Original Data'!J85*'Outcome Scores'!$J$1</f>
        <v>0</v>
      </c>
      <c r="K80" s="3">
        <f t="shared" si="2"/>
        <v>60</v>
      </c>
    </row>
    <row r="81" spans="3:11" s="2" customFormat="1" ht="28">
      <c r="C81" s="7" t="s">
        <v>79</v>
      </c>
      <c r="D81" s="8">
        <f>+'Original Data'!D86*'Outcome Scores'!$D$1</f>
        <v>12</v>
      </c>
      <c r="E81" s="8">
        <f>+'Original Data'!E86*'Outcome Scores'!$E$1</f>
        <v>20</v>
      </c>
      <c r="F81" s="8">
        <f>+'Original Data'!F86*'Outcome Scores'!$F$1</f>
        <v>6</v>
      </c>
      <c r="G81" s="3">
        <f t="shared" si="3"/>
        <v>38</v>
      </c>
      <c r="H81" s="9">
        <f>+'Original Data'!H86*'Outcome Scores'!$H$1</f>
        <v>54</v>
      </c>
      <c r="I81" s="9">
        <f>+'Original Data'!I86*'Outcome Scores'!$I$1</f>
        <v>4</v>
      </c>
      <c r="J81" s="9">
        <f>+'Original Data'!J86*'Outcome Scores'!$J$1</f>
        <v>0</v>
      </c>
      <c r="K81" s="3">
        <f t="shared" si="2"/>
        <v>58</v>
      </c>
    </row>
    <row r="82" spans="3:11" s="2" customFormat="1" ht="15">
      <c r="C82" s="7" t="s">
        <v>80</v>
      </c>
      <c r="D82" s="8">
        <f>+'Original Data'!D87*'Outcome Scores'!$D$1</f>
        <v>9</v>
      </c>
      <c r="E82" s="8">
        <f>+'Original Data'!E87*'Outcome Scores'!$E$1</f>
        <v>16</v>
      </c>
      <c r="F82" s="8">
        <f>+'Original Data'!F87*'Outcome Scores'!$F$1</f>
        <v>9</v>
      </c>
      <c r="G82" s="3">
        <f t="shared" si="3"/>
        <v>34</v>
      </c>
      <c r="H82" s="9">
        <f>+'Original Data'!H87*'Outcome Scores'!$H$1</f>
        <v>54</v>
      </c>
      <c r="I82" s="9">
        <f>+'Original Data'!I87*'Outcome Scores'!$I$1</f>
        <v>4</v>
      </c>
      <c r="J82" s="9">
        <f>+'Original Data'!J87*'Outcome Scores'!$J$1</f>
        <v>0</v>
      </c>
      <c r="K82" s="3">
        <f t="shared" si="2"/>
        <v>58</v>
      </c>
    </row>
    <row r="83" spans="3:11" s="2" customFormat="1" ht="15">
      <c r="C83" s="7" t="s">
        <v>81</v>
      </c>
      <c r="D83" s="8">
        <f>+'Original Data'!D88*'Outcome Scores'!$D$1</f>
        <v>15</v>
      </c>
      <c r="E83" s="8">
        <f>+'Original Data'!E88*'Outcome Scores'!$E$1</f>
        <v>14</v>
      </c>
      <c r="F83" s="8">
        <f>+'Original Data'!F88*'Outcome Scores'!$F$1</f>
        <v>8</v>
      </c>
      <c r="G83" s="3">
        <f t="shared" si="3"/>
        <v>37</v>
      </c>
      <c r="H83" s="9">
        <f>+'Original Data'!H88*'Outcome Scores'!$H$1</f>
        <v>54</v>
      </c>
      <c r="I83" s="9">
        <f>+'Original Data'!I88*'Outcome Scores'!$I$1</f>
        <v>4</v>
      </c>
      <c r="J83" s="9">
        <f>+'Original Data'!J88*'Outcome Scores'!$J$1</f>
        <v>0</v>
      </c>
      <c r="K83" s="3">
        <f t="shared" si="2"/>
        <v>58</v>
      </c>
    </row>
    <row r="84" spans="3:11" s="2" customFormat="1" ht="15">
      <c r="C84" s="7" t="s">
        <v>82</v>
      </c>
      <c r="D84" s="8">
        <f>+'Original Data'!D89*'Outcome Scores'!$D$1</f>
        <v>6</v>
      </c>
      <c r="E84" s="8">
        <f>+'Original Data'!E89*'Outcome Scores'!$E$1</f>
        <v>14</v>
      </c>
      <c r="F84" s="8">
        <f>+'Original Data'!F89*'Outcome Scores'!$F$1</f>
        <v>11</v>
      </c>
      <c r="G84" s="3">
        <f t="shared" si="3"/>
        <v>31</v>
      </c>
      <c r="H84" s="9">
        <f>+'Original Data'!H89*'Outcome Scores'!$H$1</f>
        <v>54</v>
      </c>
      <c r="I84" s="9">
        <f>+'Original Data'!I89*'Outcome Scores'!$I$1</f>
        <v>4</v>
      </c>
      <c r="J84" s="9">
        <f>+'Original Data'!J89*'Outcome Scores'!$J$1</f>
        <v>0</v>
      </c>
      <c r="K84" s="3">
        <f t="shared" si="2"/>
        <v>58</v>
      </c>
    </row>
    <row r="85" spans="3:11" s="2" customFormat="1" ht="28">
      <c r="C85" s="7" t="s">
        <v>83</v>
      </c>
      <c r="D85" s="8">
        <f>+'Original Data'!D90*'Outcome Scores'!$D$1</f>
        <v>9</v>
      </c>
      <c r="E85" s="8">
        <f>+'Original Data'!E90*'Outcome Scores'!$E$1</f>
        <v>14</v>
      </c>
      <c r="F85" s="8">
        <f>+'Original Data'!F90*'Outcome Scores'!$F$1</f>
        <v>10</v>
      </c>
      <c r="G85" s="3">
        <f t="shared" si="3"/>
        <v>33</v>
      </c>
      <c r="H85" s="9">
        <f>+'Original Data'!H90*'Outcome Scores'!$H$1</f>
        <v>60</v>
      </c>
      <c r="I85" s="9">
        <f>+'Original Data'!I90*'Outcome Scores'!$I$1</f>
        <v>0</v>
      </c>
      <c r="J85" s="9">
        <f>+'Original Data'!J90*'Outcome Scores'!$J$1</f>
        <v>0</v>
      </c>
      <c r="K85" s="3">
        <f t="shared" si="2"/>
        <v>60</v>
      </c>
    </row>
    <row r="86" spans="3:11" s="2" customFormat="1" ht="28">
      <c r="C86" s="7" t="s">
        <v>84</v>
      </c>
      <c r="D86" s="8">
        <f>+'Original Data'!D91*'Outcome Scores'!$D$1</f>
        <v>6</v>
      </c>
      <c r="E86" s="8">
        <f>+'Original Data'!E91*'Outcome Scores'!$E$1</f>
        <v>16</v>
      </c>
      <c r="F86" s="8">
        <f>+'Original Data'!F91*'Outcome Scores'!$F$1</f>
        <v>10</v>
      </c>
      <c r="G86" s="3">
        <f t="shared" si="3"/>
        <v>32</v>
      </c>
      <c r="H86" s="9">
        <f>+'Original Data'!H91*'Outcome Scores'!$H$1</f>
        <v>54</v>
      </c>
      <c r="I86" s="9">
        <f>+'Original Data'!I91*'Outcome Scores'!$I$1</f>
        <v>4</v>
      </c>
      <c r="J86" s="9">
        <f>+'Original Data'!J91*'Outcome Scores'!$J$1</f>
        <v>0</v>
      </c>
      <c r="K86" s="3">
        <f t="shared" si="2"/>
        <v>58</v>
      </c>
    </row>
    <row r="87" spans="3:11" s="2" customFormat="1" ht="15">
      <c r="C87" s="7" t="s">
        <v>85</v>
      </c>
      <c r="D87" s="8">
        <f>+'Original Data'!D92*'Outcome Scores'!$D$1</f>
        <v>15</v>
      </c>
      <c r="E87" s="8">
        <f>+'Original Data'!E92*'Outcome Scores'!$E$1</f>
        <v>16</v>
      </c>
      <c r="F87" s="8">
        <f>+'Original Data'!F92*'Outcome Scores'!$F$1</f>
        <v>7</v>
      </c>
      <c r="G87" s="3">
        <f t="shared" si="3"/>
        <v>38</v>
      </c>
      <c r="H87" s="9">
        <f>+'Original Data'!H92*'Outcome Scores'!$H$1</f>
        <v>48</v>
      </c>
      <c r="I87" s="9">
        <f>+'Original Data'!I92*'Outcome Scores'!$I$1</f>
        <v>8</v>
      </c>
      <c r="J87" s="9">
        <f>+'Original Data'!J92*'Outcome Scores'!$J$1</f>
        <v>0</v>
      </c>
      <c r="K87" s="3">
        <f t="shared" si="2"/>
        <v>56</v>
      </c>
    </row>
    <row r="88" spans="3:11" s="2" customFormat="1" ht="28">
      <c r="C88" s="7" t="s">
        <v>86</v>
      </c>
      <c r="D88" s="8">
        <f>+'Original Data'!D93*'Outcome Scores'!$D$1</f>
        <v>3</v>
      </c>
      <c r="E88" s="8">
        <f>+'Original Data'!E93*'Outcome Scores'!$E$1</f>
        <v>12</v>
      </c>
      <c r="F88" s="8">
        <f>+'Original Data'!F93*'Outcome Scores'!$F$1</f>
        <v>13</v>
      </c>
      <c r="G88" s="3">
        <f t="shared" si="3"/>
        <v>28</v>
      </c>
      <c r="H88" s="9">
        <f>+'Original Data'!H93*'Outcome Scores'!$H$1</f>
        <v>54</v>
      </c>
      <c r="I88" s="9">
        <f>+'Original Data'!I93*'Outcome Scores'!$I$1</f>
        <v>4</v>
      </c>
      <c r="J88" s="9">
        <f>+'Original Data'!J93*'Outcome Scores'!$J$1</f>
        <v>0</v>
      </c>
      <c r="K88" s="3">
        <f t="shared" si="2"/>
        <v>58</v>
      </c>
    </row>
    <row r="89" spans="3:11" s="2" customFormat="1" ht="28">
      <c r="C89" s="7" t="s">
        <v>87</v>
      </c>
      <c r="D89" s="8">
        <f>+'Original Data'!D94*'Outcome Scores'!$D$1</f>
        <v>6</v>
      </c>
      <c r="E89" s="8">
        <f>+'Original Data'!E94*'Outcome Scores'!$E$1</f>
        <v>16</v>
      </c>
      <c r="F89" s="8">
        <f>+'Original Data'!F94*'Outcome Scores'!$F$1</f>
        <v>10</v>
      </c>
      <c r="G89" s="3">
        <f t="shared" si="3"/>
        <v>32</v>
      </c>
      <c r="H89" s="9">
        <f>+'Original Data'!H94*'Outcome Scores'!$H$1</f>
        <v>57</v>
      </c>
      <c r="I89" s="9">
        <f>+'Original Data'!I94*'Outcome Scores'!$I$1</f>
        <v>2</v>
      </c>
      <c r="J89" s="9">
        <f>+'Original Data'!J94*'Outcome Scores'!$J$1</f>
        <v>0</v>
      </c>
      <c r="K89" s="3">
        <f t="shared" si="2"/>
        <v>59</v>
      </c>
    </row>
    <row r="90" spans="3:11" s="2" customFormat="1" ht="15">
      <c r="C90" s="7" t="s">
        <v>88</v>
      </c>
      <c r="D90" s="8">
        <f>+'Original Data'!D95*'Outcome Scores'!$D$1</f>
        <v>9</v>
      </c>
      <c r="E90" s="8">
        <f>+'Original Data'!E95*'Outcome Scores'!$E$1</f>
        <v>14</v>
      </c>
      <c r="F90" s="8">
        <f>+'Original Data'!F95*'Outcome Scores'!$F$1</f>
        <v>10</v>
      </c>
      <c r="G90" s="3">
        <f t="shared" si="3"/>
        <v>33</v>
      </c>
      <c r="H90" s="9">
        <f>+'Original Data'!H95*'Outcome Scores'!$H$1</f>
        <v>57</v>
      </c>
      <c r="I90" s="9">
        <f>+'Original Data'!I95*'Outcome Scores'!$I$1</f>
        <v>2</v>
      </c>
      <c r="J90" s="9">
        <f>+'Original Data'!J95*'Outcome Scores'!$J$1</f>
        <v>0</v>
      </c>
      <c r="K90" s="3">
        <f t="shared" si="2"/>
        <v>59</v>
      </c>
    </row>
    <row r="91" spans="3:11" s="2" customFormat="1" ht="28">
      <c r="C91" s="7" t="s">
        <v>89</v>
      </c>
      <c r="D91" s="8">
        <f>+'Original Data'!D96*'Outcome Scores'!$D$1</f>
        <v>9</v>
      </c>
      <c r="E91" s="8">
        <f>+'Original Data'!E96*'Outcome Scores'!$E$1</f>
        <v>16</v>
      </c>
      <c r="F91" s="8">
        <f>+'Original Data'!F96*'Outcome Scores'!$F$1</f>
        <v>9</v>
      </c>
      <c r="G91" s="3">
        <f t="shared" si="3"/>
        <v>34</v>
      </c>
      <c r="H91" s="9">
        <f>+'Original Data'!H96*'Outcome Scores'!$H$1</f>
        <v>57</v>
      </c>
      <c r="I91" s="9">
        <f>+'Original Data'!I96*'Outcome Scores'!$I$1</f>
        <v>2</v>
      </c>
      <c r="J91" s="9">
        <f>+'Original Data'!J96*'Outcome Scores'!$J$1</f>
        <v>0</v>
      </c>
      <c r="K91" s="3">
        <f t="shared" si="2"/>
        <v>59</v>
      </c>
    </row>
    <row r="92" spans="3:11" s="2" customFormat="1" ht="28">
      <c r="C92" s="7" t="s">
        <v>90</v>
      </c>
      <c r="D92" s="8">
        <f>+'Original Data'!D97*'Outcome Scores'!$D$1</f>
        <v>6</v>
      </c>
      <c r="E92" s="8">
        <f>+'Original Data'!E97*'Outcome Scores'!$E$1</f>
        <v>20</v>
      </c>
      <c r="F92" s="8">
        <f>+'Original Data'!F97*'Outcome Scores'!$F$1</f>
        <v>8</v>
      </c>
      <c r="G92" s="3">
        <f t="shared" si="3"/>
        <v>34</v>
      </c>
      <c r="H92" s="9">
        <f>+'Original Data'!H97*'Outcome Scores'!$H$1</f>
        <v>60</v>
      </c>
      <c r="I92" s="9">
        <f>+'Original Data'!I97*'Outcome Scores'!$I$1</f>
        <v>0</v>
      </c>
      <c r="J92" s="9">
        <f>+'Original Data'!J97*'Outcome Scores'!$J$1</f>
        <v>0</v>
      </c>
      <c r="K92" s="3">
        <f t="shared" si="2"/>
        <v>60</v>
      </c>
    </row>
    <row r="93" spans="3:11" s="2" customFormat="1" ht="28">
      <c r="C93" s="7" t="s">
        <v>91</v>
      </c>
      <c r="D93" s="8">
        <f>+'Original Data'!D98*'Outcome Scores'!$D$1</f>
        <v>12</v>
      </c>
      <c r="E93" s="8">
        <f>+'Original Data'!E98*'Outcome Scores'!$E$1</f>
        <v>20</v>
      </c>
      <c r="F93" s="8">
        <f>+'Original Data'!F98*'Outcome Scores'!$F$1</f>
        <v>6</v>
      </c>
      <c r="G93" s="3">
        <f t="shared" si="3"/>
        <v>38</v>
      </c>
      <c r="H93" s="9">
        <f>+'Original Data'!H98*'Outcome Scores'!$H$1</f>
        <v>54</v>
      </c>
      <c r="I93" s="9">
        <f>+'Original Data'!I98*'Outcome Scores'!$I$1</f>
        <v>4</v>
      </c>
      <c r="J93" s="9">
        <f>+'Original Data'!J98*'Outcome Scores'!$J$1</f>
        <v>0</v>
      </c>
      <c r="K93" s="3">
        <f t="shared" si="2"/>
        <v>58</v>
      </c>
    </row>
    <row r="94" spans="3:11" s="2" customFormat="1" ht="15">
      <c r="C94" s="7" t="s">
        <v>92</v>
      </c>
      <c r="D94" s="8">
        <f>+'Original Data'!D99*'Outcome Scores'!$D$1</f>
        <v>15</v>
      </c>
      <c r="E94" s="8">
        <f>+'Original Data'!E99*'Outcome Scores'!$E$1</f>
        <v>20</v>
      </c>
      <c r="F94" s="8">
        <f>+'Original Data'!F99*'Outcome Scores'!$F$1</f>
        <v>5</v>
      </c>
      <c r="G94" s="3">
        <f t="shared" si="3"/>
        <v>40</v>
      </c>
      <c r="H94" s="9">
        <f>+'Original Data'!H99*'Outcome Scores'!$H$1</f>
        <v>48</v>
      </c>
      <c r="I94" s="9">
        <f>+'Original Data'!I99*'Outcome Scores'!$I$1</f>
        <v>8</v>
      </c>
      <c r="J94" s="9">
        <f>+'Original Data'!J99*'Outcome Scores'!$J$1</f>
        <v>0</v>
      </c>
      <c r="K94" s="3">
        <f t="shared" si="2"/>
        <v>56</v>
      </c>
    </row>
    <row r="95" spans="3:11" s="2" customFormat="1" ht="28">
      <c r="C95" s="5" t="s">
        <v>94</v>
      </c>
      <c r="D95" s="9">
        <f>+'Original Data'!D101*'Outcome Scores'!$D$1</f>
        <v>3</v>
      </c>
      <c r="E95" s="9">
        <f>+'Original Data'!E101*'Outcome Scores'!$E$1</f>
        <v>20</v>
      </c>
      <c r="F95" s="9">
        <f>+'Original Data'!F101*'Outcome Scores'!$F$1</f>
        <v>9</v>
      </c>
      <c r="G95" s="3">
        <f t="shared" si="3"/>
        <v>32</v>
      </c>
      <c r="H95" s="9">
        <f>+'Original Data'!H101*'Outcome Scores'!$H$1</f>
        <v>57</v>
      </c>
      <c r="I95" s="9">
        <f>+'Original Data'!I101*'Outcome Scores'!$I$1</f>
        <v>2</v>
      </c>
      <c r="J95" s="9">
        <f>+'Original Data'!J101*'Outcome Scores'!$J$1</f>
        <v>0</v>
      </c>
      <c r="K95" s="3">
        <f t="shared" si="2"/>
        <v>59</v>
      </c>
    </row>
    <row r="96" spans="3:11" s="2" customFormat="1" ht="28">
      <c r="C96" s="5" t="s">
        <v>95</v>
      </c>
      <c r="D96" s="9">
        <f>+'Original Data'!D102*'Outcome Scores'!$D$1</f>
        <v>6</v>
      </c>
      <c r="E96" s="9">
        <f>+'Original Data'!E102*'Outcome Scores'!$E$1</f>
        <v>22</v>
      </c>
      <c r="F96" s="9">
        <f>+'Original Data'!F102*'Outcome Scores'!$F$1</f>
        <v>7</v>
      </c>
      <c r="G96" s="3">
        <f t="shared" si="3"/>
        <v>35</v>
      </c>
      <c r="H96" s="9">
        <f>+'Original Data'!H102*'Outcome Scores'!$H$1</f>
        <v>48</v>
      </c>
      <c r="I96" s="9">
        <f>+'Original Data'!I102*'Outcome Scores'!$I$1</f>
        <v>4</v>
      </c>
      <c r="J96" s="9">
        <f>+'Original Data'!J102*'Outcome Scores'!$J$1</f>
        <v>2</v>
      </c>
      <c r="K96" s="3">
        <f t="shared" si="2"/>
        <v>54</v>
      </c>
    </row>
    <row r="97" spans="3:11" s="2" customFormat="1" ht="15">
      <c r="C97" s="5" t="s">
        <v>106</v>
      </c>
      <c r="D97" s="9">
        <f>+'Original Data'!D103*'Outcome Scores'!$D$1</f>
        <v>24</v>
      </c>
      <c r="E97" s="9">
        <f>+'Original Data'!E103*'Outcome Scores'!$E$1</f>
        <v>20</v>
      </c>
      <c r="F97" s="9">
        <f>+'Original Data'!F103*'Outcome Scores'!$F$1</f>
        <v>2</v>
      </c>
      <c r="G97" s="3">
        <f t="shared" si="3"/>
        <v>46</v>
      </c>
      <c r="H97" s="9">
        <f>+'Original Data'!H103*'Outcome Scores'!$H$1</f>
        <v>54</v>
      </c>
      <c r="I97" s="9">
        <f>+'Original Data'!I103*'Outcome Scores'!$I$1</f>
        <v>4</v>
      </c>
      <c r="J97" s="9">
        <f>+'Original Data'!J103*'Outcome Scores'!$J$1</f>
        <v>0</v>
      </c>
      <c r="K97" s="3">
        <f t="shared" si="2"/>
        <v>58</v>
      </c>
    </row>
    <row r="98" spans="3:11" s="2" customFormat="1" ht="28">
      <c r="C98" s="5" t="s">
        <v>96</v>
      </c>
      <c r="D98" s="9">
        <f>+'Original Data'!D104*'Outcome Scores'!$D$1</f>
        <v>3</v>
      </c>
      <c r="E98" s="9">
        <f>+'Original Data'!E104*'Outcome Scores'!$E$1</f>
        <v>18</v>
      </c>
      <c r="F98" s="9">
        <f>+'Original Data'!F104*'Outcome Scores'!$F$1</f>
        <v>10</v>
      </c>
      <c r="G98" s="3">
        <f t="shared" si="3"/>
        <v>31</v>
      </c>
      <c r="H98" s="9">
        <f>+'Original Data'!H104*'Outcome Scores'!$H$1</f>
        <v>45</v>
      </c>
      <c r="I98" s="9">
        <f>+'Original Data'!I104*'Outcome Scores'!$I$1</f>
        <v>8</v>
      </c>
      <c r="J98" s="9">
        <f>+'Original Data'!J104*'Outcome Scores'!$J$1</f>
        <v>1</v>
      </c>
      <c r="K98" s="3">
        <f t="shared" si="2"/>
        <v>54</v>
      </c>
    </row>
    <row r="99" spans="3:11" s="2" customFormat="1" ht="15">
      <c r="C99" s="5" t="s">
        <v>97</v>
      </c>
      <c r="D99" s="9">
        <f>+'Original Data'!D105*'Outcome Scores'!$D$1</f>
        <v>27</v>
      </c>
      <c r="E99" s="9">
        <f>+'Original Data'!E105*'Outcome Scores'!$E$1</f>
        <v>22</v>
      </c>
      <c r="F99" s="9">
        <f>+'Original Data'!F105*'Outcome Scores'!$F$1</f>
        <v>0</v>
      </c>
      <c r="G99" s="3">
        <f t="shared" si="3"/>
        <v>49</v>
      </c>
      <c r="H99" s="9">
        <f>+'Original Data'!H105*'Outcome Scores'!$H$1</f>
        <v>54</v>
      </c>
      <c r="I99" s="9">
        <f>+'Original Data'!I105*'Outcome Scores'!$I$1</f>
        <v>4</v>
      </c>
      <c r="J99" s="9">
        <f>+'Original Data'!J105*'Outcome Scores'!$J$1</f>
        <v>0</v>
      </c>
      <c r="K99" s="3">
        <f t="shared" si="2"/>
        <v>58</v>
      </c>
    </row>
    <row r="100" spans="3:11" s="2" customFormat="1" ht="28">
      <c r="C100" s="5" t="s">
        <v>98</v>
      </c>
      <c r="D100" s="9">
        <f>+'Original Data'!D106*'Outcome Scores'!$D$1</f>
        <v>12</v>
      </c>
      <c r="E100" s="9">
        <f>+'Original Data'!E106*'Outcome Scores'!$E$1</f>
        <v>16</v>
      </c>
      <c r="F100" s="9">
        <f>+'Original Data'!F106*'Outcome Scores'!$F$1</f>
        <v>8</v>
      </c>
      <c r="G100" s="3">
        <f t="shared" si="3"/>
        <v>36</v>
      </c>
      <c r="H100" s="9">
        <f>+'Original Data'!H106*'Outcome Scores'!$H$1</f>
        <v>54</v>
      </c>
      <c r="I100" s="9">
        <f>+'Original Data'!I106*'Outcome Scores'!$I$1</f>
        <v>4</v>
      </c>
      <c r="J100" s="9">
        <f>+'Original Data'!J106*'Outcome Scores'!$J$1</f>
        <v>0</v>
      </c>
      <c r="K100" s="3">
        <f t="shared" si="2"/>
        <v>58</v>
      </c>
    </row>
    <row r="101" spans="3:11" s="2" customFormat="1" ht="42">
      <c r="C101" s="5" t="s">
        <v>99</v>
      </c>
      <c r="D101" s="9">
        <f>+'Original Data'!D107*'Outcome Scores'!$D$1</f>
        <v>6</v>
      </c>
      <c r="E101" s="9">
        <f>+'Original Data'!E107*'Outcome Scores'!$E$1</f>
        <v>12</v>
      </c>
      <c r="F101" s="9">
        <f>+'Original Data'!F107*'Outcome Scores'!$F$1</f>
        <v>12</v>
      </c>
      <c r="G101" s="3">
        <f t="shared" si="3"/>
        <v>30</v>
      </c>
      <c r="H101" s="9">
        <f>+'Original Data'!H107*'Outcome Scores'!$H$1</f>
        <v>54</v>
      </c>
      <c r="I101" s="9">
        <f>+'Original Data'!I107*'Outcome Scores'!$I$1</f>
        <v>0</v>
      </c>
      <c r="J101" s="9">
        <f>+'Original Data'!J107*'Outcome Scores'!$J$1</f>
        <v>2</v>
      </c>
      <c r="K101" s="3">
        <f t="shared" si="2"/>
        <v>56</v>
      </c>
    </row>
    <row r="102" spans="3:11" s="2" customFormat="1" ht="28">
      <c r="C102" s="5" t="s">
        <v>100</v>
      </c>
      <c r="D102" s="9">
        <f>+'Original Data'!D108*'Outcome Scores'!$D$1</f>
        <v>6</v>
      </c>
      <c r="E102" s="9">
        <f>+'Original Data'!E108*'Outcome Scores'!$E$1</f>
        <v>14</v>
      </c>
      <c r="F102" s="9">
        <f>+'Original Data'!F108*'Outcome Scores'!$F$1</f>
        <v>11</v>
      </c>
      <c r="G102" s="3">
        <f t="shared" si="3"/>
        <v>31</v>
      </c>
      <c r="H102" s="9">
        <f>+'Original Data'!H108*'Outcome Scores'!$H$1</f>
        <v>42</v>
      </c>
      <c r="I102" s="9">
        <f>+'Original Data'!I108*'Outcome Scores'!$I$1</f>
        <v>12</v>
      </c>
      <c r="J102" s="9">
        <f>+'Original Data'!J108*'Outcome Scores'!$J$1</f>
        <v>0</v>
      </c>
      <c r="K102" s="3">
        <f t="shared" si="2"/>
        <v>54</v>
      </c>
    </row>
    <row r="103" spans="3:11" s="2" customFormat="1" ht="28">
      <c r="C103" s="5" t="s">
        <v>101</v>
      </c>
      <c r="D103" s="9">
        <f>+'Original Data'!D109*'Outcome Scores'!$D$1</f>
        <v>6</v>
      </c>
      <c r="E103" s="9">
        <f>+'Original Data'!E109*'Outcome Scores'!$E$1</f>
        <v>16</v>
      </c>
      <c r="F103" s="9">
        <f>+'Original Data'!F109*'Outcome Scores'!$F$1</f>
        <v>10</v>
      </c>
      <c r="G103" s="3">
        <f t="shared" si="3"/>
        <v>32</v>
      </c>
      <c r="H103" s="9">
        <f>+'Original Data'!H109*'Outcome Scores'!$H$1</f>
        <v>60</v>
      </c>
      <c r="I103" s="9">
        <f>+'Original Data'!I109*'Outcome Scores'!$I$1</f>
        <v>0</v>
      </c>
      <c r="J103" s="9">
        <f>+'Original Data'!J109*'Outcome Scores'!$J$1</f>
        <v>0</v>
      </c>
      <c r="K103" s="3">
        <f t="shared" si="2"/>
        <v>60</v>
      </c>
    </row>
    <row r="104" spans="3:11" s="2" customFormat="1" ht="42">
      <c r="C104" s="5" t="s">
        <v>102</v>
      </c>
      <c r="D104" s="9">
        <f>+'Original Data'!D110*'Outcome Scores'!$D$1</f>
        <v>9</v>
      </c>
      <c r="E104" s="9">
        <f>+'Original Data'!E110*'Outcome Scores'!$E$1</f>
        <v>14</v>
      </c>
      <c r="F104" s="9">
        <f>+'Original Data'!F110*'Outcome Scores'!$F$1</f>
        <v>10</v>
      </c>
      <c r="G104" s="3">
        <f t="shared" si="3"/>
        <v>33</v>
      </c>
      <c r="H104" s="9">
        <f>+'Original Data'!H110*'Outcome Scores'!$H$1</f>
        <v>48</v>
      </c>
      <c r="I104" s="9">
        <f>+'Original Data'!I110*'Outcome Scores'!$I$1</f>
        <v>8</v>
      </c>
      <c r="J104" s="9">
        <f>+'Original Data'!J110*'Outcome Scores'!$J$1</f>
        <v>0</v>
      </c>
      <c r="K104" s="3">
        <f t="shared" si="2"/>
        <v>56</v>
      </c>
    </row>
    <row r="105" spans="3:11" s="2" customFormat="1" ht="15">
      <c r="C105" s="5" t="s">
        <v>103</v>
      </c>
      <c r="D105" s="9">
        <f>+'Original Data'!D111*'Outcome Scores'!$D$1</f>
        <v>3</v>
      </c>
      <c r="E105" s="9">
        <f>+'Original Data'!E111*'Outcome Scores'!$E$1</f>
        <v>14</v>
      </c>
      <c r="F105" s="9">
        <f>+'Original Data'!F111*'Outcome Scores'!$F$1</f>
        <v>12</v>
      </c>
      <c r="G105" s="3">
        <f t="shared" si="3"/>
        <v>29</v>
      </c>
      <c r="H105" s="9">
        <f>+'Original Data'!H111*'Outcome Scores'!$H$1</f>
        <v>48</v>
      </c>
      <c r="I105" s="9">
        <f>+'Original Data'!I111*'Outcome Scores'!$I$1</f>
        <v>8</v>
      </c>
      <c r="J105" s="9">
        <f>+'Original Data'!J111*'Outcome Scores'!$J$1</f>
        <v>0</v>
      </c>
      <c r="K105" s="3">
        <f t="shared" si="2"/>
        <v>56</v>
      </c>
    </row>
    <row r="107" spans="3:10" s="2" customFormat="1" ht="15">
      <c r="C107" s="1"/>
      <c r="D107" s="2" t="e">
        <f>+SUM(D5:D105)-#REF!-#REF!-#REF!-#REF!-D79-#REF!</f>
        <v>#REF!</v>
      </c>
      <c r="E107" s="2" t="e">
        <f>+SUM(E5:E105)-#REF!-#REF!-#REF!-#REF!-E79-#REF!</f>
        <v>#REF!</v>
      </c>
      <c r="F107" s="2" t="e">
        <f>+SUM(F5:F105)-#REF!-#REF!-#REF!-#REF!-F79-#REF!</f>
        <v>#REF!</v>
      </c>
      <c r="H107" s="2" t="e">
        <f>+SUM(H5:H105)-#REF!-#REF!-#REF!-#REF!-H79-#REF!</f>
        <v>#REF!</v>
      </c>
      <c r="I107" s="2" t="e">
        <f>+SUM(I5:I105)-#REF!-#REF!-#REF!-#REF!-I79-#REF!</f>
        <v>#REF!</v>
      </c>
      <c r="J107" s="2" t="e">
        <f>+SUM(J5:J105)-#REF!-#REF!-#REF!-#REF!-J79-#REF!</f>
        <v>#REF!</v>
      </c>
    </row>
    <row r="108" spans="3:8" s="2" customFormat="1" ht="15">
      <c r="C108" s="1"/>
      <c r="D108" s="2" t="e">
        <f>+SUM(D107:F107)</f>
        <v>#REF!</v>
      </c>
      <c r="H108" s="2" t="e">
        <f>+SUM(H107:J107)</f>
        <v>#REF!</v>
      </c>
    </row>
  </sheetData>
  <mergeCells count="5">
    <mergeCell ref="C2:F2"/>
    <mergeCell ref="H2:J2"/>
    <mergeCell ref="C3:C4"/>
    <mergeCell ref="D3:F3"/>
    <mergeCell ref="H3:J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abSelected="1" workbookViewId="0" topLeftCell="A1">
      <selection activeCell="A1" sqref="A1:O27"/>
    </sheetView>
  </sheetViews>
  <sheetFormatPr defaultColWidth="11.421875" defaultRowHeight="15"/>
  <sheetData>
    <row r="1" spans="2:14" ht="15">
      <c r="B1" t="s">
        <v>132</v>
      </c>
      <c r="D1" t="s">
        <v>133</v>
      </c>
      <c r="F1" t="s">
        <v>134</v>
      </c>
      <c r="H1" t="s">
        <v>135</v>
      </c>
      <c r="J1" t="s">
        <v>136</v>
      </c>
      <c r="L1" t="s">
        <v>137</v>
      </c>
      <c r="N1" t="s">
        <v>138</v>
      </c>
    </row>
    <row r="2" spans="2:15" ht="15">
      <c r="B2" t="s">
        <v>139</v>
      </c>
      <c r="C2" t="s">
        <v>140</v>
      </c>
      <c r="D2" t="s">
        <v>139</v>
      </c>
      <c r="E2" t="s">
        <v>140</v>
      </c>
      <c r="F2" t="s">
        <v>139</v>
      </c>
      <c r="G2" t="s">
        <v>140</v>
      </c>
      <c r="H2" t="s">
        <v>139</v>
      </c>
      <c r="I2" t="s">
        <v>140</v>
      </c>
      <c r="J2" t="s">
        <v>139</v>
      </c>
      <c r="K2" t="s">
        <v>140</v>
      </c>
      <c r="L2" t="s">
        <v>139</v>
      </c>
      <c r="M2" t="s">
        <v>140</v>
      </c>
      <c r="N2" t="s">
        <v>139</v>
      </c>
      <c r="O2" t="s">
        <v>140</v>
      </c>
    </row>
    <row r="3" spans="2:15" ht="15">
      <c r="B3">
        <v>3</v>
      </c>
      <c r="C3">
        <v>3</v>
      </c>
      <c r="D3">
        <v>3</v>
      </c>
      <c r="E3">
        <v>3</v>
      </c>
      <c r="F3">
        <v>3</v>
      </c>
      <c r="G3">
        <v>3</v>
      </c>
      <c r="H3">
        <v>3</v>
      </c>
      <c r="I3">
        <v>3</v>
      </c>
      <c r="J3">
        <v>3</v>
      </c>
      <c r="K3">
        <v>3</v>
      </c>
      <c r="L3">
        <v>3</v>
      </c>
      <c r="M3">
        <v>3</v>
      </c>
      <c r="N3">
        <v>3</v>
      </c>
      <c r="O3">
        <v>3</v>
      </c>
    </row>
    <row r="4" spans="2:15" ht="15">
      <c r="B4">
        <v>3</v>
      </c>
      <c r="C4">
        <v>3</v>
      </c>
      <c r="D4">
        <v>3</v>
      </c>
      <c r="E4">
        <v>3</v>
      </c>
      <c r="F4">
        <v>3</v>
      </c>
      <c r="G4">
        <v>3</v>
      </c>
      <c r="H4">
        <v>3</v>
      </c>
      <c r="I4">
        <v>3</v>
      </c>
      <c r="J4">
        <v>3</v>
      </c>
      <c r="K4">
        <v>3</v>
      </c>
      <c r="L4">
        <v>3</v>
      </c>
      <c r="M4">
        <v>3</v>
      </c>
      <c r="N4">
        <v>3</v>
      </c>
      <c r="O4">
        <v>3</v>
      </c>
    </row>
    <row r="5" spans="2:15" ht="15">
      <c r="B5">
        <v>3</v>
      </c>
      <c r="C5">
        <v>3</v>
      </c>
      <c r="D5">
        <v>3</v>
      </c>
      <c r="E5">
        <v>3</v>
      </c>
      <c r="F5">
        <v>3</v>
      </c>
      <c r="G5">
        <v>3</v>
      </c>
      <c r="H5">
        <v>3</v>
      </c>
      <c r="I5">
        <v>3</v>
      </c>
      <c r="J5">
        <v>3</v>
      </c>
      <c r="K5">
        <v>3</v>
      </c>
      <c r="L5">
        <v>3</v>
      </c>
      <c r="M5">
        <v>3</v>
      </c>
      <c r="N5">
        <v>2</v>
      </c>
      <c r="O5">
        <v>3</v>
      </c>
    </row>
    <row r="6" spans="2:15" ht="15">
      <c r="B6">
        <v>3</v>
      </c>
      <c r="C6">
        <v>3</v>
      </c>
      <c r="D6">
        <v>3</v>
      </c>
      <c r="E6">
        <v>3</v>
      </c>
      <c r="F6">
        <v>3</v>
      </c>
      <c r="G6">
        <v>3</v>
      </c>
      <c r="H6">
        <v>3</v>
      </c>
      <c r="I6">
        <v>3</v>
      </c>
      <c r="J6">
        <v>3</v>
      </c>
      <c r="K6">
        <v>3</v>
      </c>
      <c r="L6">
        <v>2</v>
      </c>
      <c r="M6">
        <v>3</v>
      </c>
      <c r="N6">
        <v>2</v>
      </c>
      <c r="O6">
        <v>3</v>
      </c>
    </row>
    <row r="7" spans="2:15" ht="15">
      <c r="B7">
        <v>2</v>
      </c>
      <c r="C7">
        <v>3</v>
      </c>
      <c r="D7">
        <v>3</v>
      </c>
      <c r="E7">
        <v>3</v>
      </c>
      <c r="F7">
        <v>3</v>
      </c>
      <c r="G7">
        <v>3</v>
      </c>
      <c r="H7">
        <v>3</v>
      </c>
      <c r="I7">
        <v>3</v>
      </c>
      <c r="J7">
        <v>3</v>
      </c>
      <c r="K7">
        <v>3</v>
      </c>
      <c r="L7">
        <v>2</v>
      </c>
      <c r="M7">
        <v>3</v>
      </c>
      <c r="N7">
        <v>2</v>
      </c>
      <c r="O7">
        <v>3</v>
      </c>
    </row>
    <row r="8" spans="2:15" ht="15">
      <c r="B8">
        <v>2</v>
      </c>
      <c r="C8">
        <v>3</v>
      </c>
      <c r="D8">
        <v>3</v>
      </c>
      <c r="E8">
        <v>3</v>
      </c>
      <c r="F8">
        <v>3</v>
      </c>
      <c r="G8">
        <v>3</v>
      </c>
      <c r="H8">
        <v>3</v>
      </c>
      <c r="I8">
        <v>3</v>
      </c>
      <c r="J8">
        <v>2</v>
      </c>
      <c r="K8">
        <v>3</v>
      </c>
      <c r="L8">
        <v>2</v>
      </c>
      <c r="M8">
        <v>3</v>
      </c>
      <c r="N8">
        <v>2</v>
      </c>
      <c r="O8">
        <v>3</v>
      </c>
    </row>
    <row r="9" spans="2:15" ht="15">
      <c r="B9">
        <v>2</v>
      </c>
      <c r="C9">
        <v>3</v>
      </c>
      <c r="D9">
        <v>2</v>
      </c>
      <c r="E9">
        <v>3</v>
      </c>
      <c r="F9">
        <v>2</v>
      </c>
      <c r="G9">
        <v>3</v>
      </c>
      <c r="H9">
        <v>2</v>
      </c>
      <c r="I9">
        <v>3</v>
      </c>
      <c r="J9">
        <v>2</v>
      </c>
      <c r="K9">
        <v>3</v>
      </c>
      <c r="L9">
        <v>2</v>
      </c>
      <c r="M9">
        <v>3</v>
      </c>
      <c r="N9">
        <v>2</v>
      </c>
      <c r="O9">
        <v>3</v>
      </c>
    </row>
    <row r="10" spans="2:15" ht="15">
      <c r="B10">
        <v>2</v>
      </c>
      <c r="C10">
        <v>3</v>
      </c>
      <c r="D10">
        <v>2</v>
      </c>
      <c r="E10">
        <v>3</v>
      </c>
      <c r="F10">
        <v>2</v>
      </c>
      <c r="G10">
        <v>3</v>
      </c>
      <c r="H10">
        <v>2</v>
      </c>
      <c r="I10">
        <v>3</v>
      </c>
      <c r="J10">
        <v>2</v>
      </c>
      <c r="K10">
        <v>3</v>
      </c>
      <c r="L10">
        <v>2</v>
      </c>
      <c r="M10">
        <v>3</v>
      </c>
      <c r="N10">
        <v>2</v>
      </c>
      <c r="O10">
        <v>3</v>
      </c>
    </row>
    <row r="11" spans="2:15" ht="15">
      <c r="B11">
        <v>2</v>
      </c>
      <c r="C11">
        <v>3</v>
      </c>
      <c r="D11">
        <v>2</v>
      </c>
      <c r="E11">
        <v>3</v>
      </c>
      <c r="F11">
        <v>2</v>
      </c>
      <c r="G11">
        <v>3</v>
      </c>
      <c r="H11">
        <v>2</v>
      </c>
      <c r="I11">
        <v>3</v>
      </c>
      <c r="J11">
        <v>2</v>
      </c>
      <c r="K11">
        <v>3</v>
      </c>
      <c r="L11">
        <v>2</v>
      </c>
      <c r="M11">
        <v>3</v>
      </c>
      <c r="N11">
        <v>2</v>
      </c>
      <c r="O11">
        <v>3</v>
      </c>
    </row>
    <row r="12" spans="2:15" ht="15">
      <c r="B12">
        <v>2</v>
      </c>
      <c r="C12">
        <v>3</v>
      </c>
      <c r="D12">
        <v>2</v>
      </c>
      <c r="E12">
        <v>3</v>
      </c>
      <c r="F12">
        <v>2</v>
      </c>
      <c r="G12">
        <v>3</v>
      </c>
      <c r="H12">
        <v>2</v>
      </c>
      <c r="I12">
        <v>3</v>
      </c>
      <c r="J12">
        <v>2</v>
      </c>
      <c r="K12">
        <v>3</v>
      </c>
      <c r="L12">
        <v>2</v>
      </c>
      <c r="M12">
        <v>3</v>
      </c>
      <c r="N12">
        <v>2</v>
      </c>
      <c r="O12">
        <v>3</v>
      </c>
    </row>
    <row r="13" spans="2:15" ht="15">
      <c r="B13">
        <v>2</v>
      </c>
      <c r="C13">
        <v>3</v>
      </c>
      <c r="D13">
        <v>2</v>
      </c>
      <c r="E13">
        <v>3</v>
      </c>
      <c r="F13">
        <v>2</v>
      </c>
      <c r="G13">
        <v>3</v>
      </c>
      <c r="H13">
        <v>2</v>
      </c>
      <c r="I13">
        <v>3</v>
      </c>
      <c r="J13">
        <v>2</v>
      </c>
      <c r="K13">
        <v>3</v>
      </c>
      <c r="L13">
        <v>2</v>
      </c>
      <c r="M13">
        <v>3</v>
      </c>
      <c r="N13">
        <v>1</v>
      </c>
      <c r="O13">
        <v>3</v>
      </c>
    </row>
    <row r="14" spans="2:15" ht="15">
      <c r="B14">
        <v>2</v>
      </c>
      <c r="C14">
        <v>3</v>
      </c>
      <c r="D14">
        <v>2</v>
      </c>
      <c r="E14">
        <v>3</v>
      </c>
      <c r="F14">
        <v>2</v>
      </c>
      <c r="G14">
        <v>3</v>
      </c>
      <c r="H14">
        <v>2</v>
      </c>
      <c r="I14">
        <v>3</v>
      </c>
      <c r="J14">
        <v>2</v>
      </c>
      <c r="K14">
        <v>3</v>
      </c>
      <c r="L14">
        <v>2</v>
      </c>
      <c r="M14">
        <v>3</v>
      </c>
      <c r="N14">
        <v>1</v>
      </c>
      <c r="O14">
        <v>3</v>
      </c>
    </row>
    <row r="15" spans="2:15" ht="15">
      <c r="B15">
        <v>2</v>
      </c>
      <c r="C15">
        <v>3</v>
      </c>
      <c r="D15">
        <v>2</v>
      </c>
      <c r="E15">
        <v>3</v>
      </c>
      <c r="F15">
        <v>2</v>
      </c>
      <c r="G15">
        <v>3</v>
      </c>
      <c r="H15">
        <v>2</v>
      </c>
      <c r="I15">
        <v>3</v>
      </c>
      <c r="J15">
        <v>2</v>
      </c>
      <c r="K15">
        <v>3</v>
      </c>
      <c r="L15">
        <v>2</v>
      </c>
      <c r="M15">
        <v>3</v>
      </c>
      <c r="N15">
        <v>1</v>
      </c>
      <c r="O15">
        <v>3</v>
      </c>
    </row>
    <row r="16" spans="2:15" ht="15">
      <c r="B16">
        <v>2</v>
      </c>
      <c r="C16">
        <v>3</v>
      </c>
      <c r="D16">
        <v>2</v>
      </c>
      <c r="E16">
        <v>3</v>
      </c>
      <c r="F16">
        <v>2</v>
      </c>
      <c r="G16">
        <v>3</v>
      </c>
      <c r="H16">
        <v>2</v>
      </c>
      <c r="I16">
        <v>3</v>
      </c>
      <c r="J16">
        <v>2</v>
      </c>
      <c r="K16">
        <v>3</v>
      </c>
      <c r="L16">
        <v>1</v>
      </c>
      <c r="M16">
        <v>3</v>
      </c>
      <c r="N16">
        <v>1</v>
      </c>
      <c r="O16">
        <v>2</v>
      </c>
    </row>
    <row r="17" spans="2:15" ht="15">
      <c r="B17">
        <v>2</v>
      </c>
      <c r="C17">
        <v>3</v>
      </c>
      <c r="D17">
        <v>2</v>
      </c>
      <c r="E17">
        <v>3</v>
      </c>
      <c r="F17">
        <v>2</v>
      </c>
      <c r="G17">
        <v>3</v>
      </c>
      <c r="H17">
        <v>2</v>
      </c>
      <c r="I17">
        <v>3</v>
      </c>
      <c r="J17">
        <v>2</v>
      </c>
      <c r="K17">
        <v>3</v>
      </c>
      <c r="L17">
        <v>1</v>
      </c>
      <c r="M17">
        <v>3</v>
      </c>
      <c r="N17">
        <v>1</v>
      </c>
      <c r="O17">
        <v>2</v>
      </c>
    </row>
    <row r="18" spans="2:15" ht="15">
      <c r="B18">
        <v>2</v>
      </c>
      <c r="C18">
        <v>3</v>
      </c>
      <c r="D18">
        <v>2</v>
      </c>
      <c r="E18">
        <v>3</v>
      </c>
      <c r="F18">
        <v>2</v>
      </c>
      <c r="G18">
        <v>3</v>
      </c>
      <c r="H18">
        <v>2</v>
      </c>
      <c r="I18">
        <v>3</v>
      </c>
      <c r="J18">
        <v>2</v>
      </c>
      <c r="K18">
        <v>3</v>
      </c>
      <c r="L18">
        <v>1</v>
      </c>
      <c r="M18">
        <v>2</v>
      </c>
      <c r="N18">
        <v>1</v>
      </c>
      <c r="O18">
        <v>2</v>
      </c>
    </row>
    <row r="19" spans="2:15" ht="15">
      <c r="B19">
        <v>2</v>
      </c>
      <c r="C19">
        <v>3</v>
      </c>
      <c r="D19">
        <v>1</v>
      </c>
      <c r="E19">
        <v>3</v>
      </c>
      <c r="F19">
        <v>1</v>
      </c>
      <c r="G19">
        <v>3</v>
      </c>
      <c r="H19">
        <v>1</v>
      </c>
      <c r="I19">
        <v>3</v>
      </c>
      <c r="J19">
        <v>1</v>
      </c>
      <c r="K19">
        <v>3</v>
      </c>
      <c r="L19">
        <v>1</v>
      </c>
      <c r="M19">
        <v>2</v>
      </c>
      <c r="N19">
        <v>1</v>
      </c>
      <c r="O19">
        <v>2</v>
      </c>
    </row>
    <row r="20" spans="2:15" ht="15">
      <c r="B20">
        <v>2</v>
      </c>
      <c r="C20">
        <v>2</v>
      </c>
      <c r="D20">
        <v>1</v>
      </c>
      <c r="E20">
        <v>2</v>
      </c>
      <c r="F20">
        <v>1</v>
      </c>
      <c r="G20">
        <v>2</v>
      </c>
      <c r="H20">
        <v>1</v>
      </c>
      <c r="I20">
        <v>2</v>
      </c>
      <c r="J20">
        <v>1</v>
      </c>
      <c r="K20">
        <v>2</v>
      </c>
      <c r="L20">
        <v>1</v>
      </c>
      <c r="M20">
        <v>2</v>
      </c>
      <c r="N20">
        <v>1</v>
      </c>
      <c r="O20">
        <v>2</v>
      </c>
    </row>
    <row r="21" spans="2:15" ht="15">
      <c r="B21">
        <v>2</v>
      </c>
      <c r="C21">
        <v>2</v>
      </c>
      <c r="D21">
        <v>1</v>
      </c>
      <c r="E21">
        <v>2</v>
      </c>
      <c r="F21">
        <v>1</v>
      </c>
      <c r="G21">
        <v>2</v>
      </c>
      <c r="H21">
        <v>1</v>
      </c>
      <c r="I21">
        <v>2</v>
      </c>
      <c r="J21">
        <v>1</v>
      </c>
      <c r="K21">
        <v>2</v>
      </c>
      <c r="L21">
        <v>1</v>
      </c>
      <c r="M21">
        <v>2</v>
      </c>
      <c r="N21">
        <v>1</v>
      </c>
      <c r="O21">
        <v>1</v>
      </c>
    </row>
    <row r="22" spans="2:15" ht="15">
      <c r="B22">
        <v>2</v>
      </c>
      <c r="C22">
        <v>2</v>
      </c>
      <c r="D22">
        <v>1</v>
      </c>
      <c r="E22">
        <v>1</v>
      </c>
      <c r="F22">
        <v>1</v>
      </c>
      <c r="G22">
        <v>2</v>
      </c>
      <c r="H22">
        <v>1</v>
      </c>
      <c r="I22">
        <v>2</v>
      </c>
      <c r="J22">
        <v>1</v>
      </c>
      <c r="K22">
        <v>2</v>
      </c>
      <c r="L22">
        <v>1</v>
      </c>
      <c r="M22">
        <v>2</v>
      </c>
      <c r="N22">
        <v>1</v>
      </c>
      <c r="O22">
        <v>1</v>
      </c>
    </row>
    <row r="23" spans="1:15" ht="15">
      <c r="A23" t="s">
        <v>141</v>
      </c>
      <c r="B23">
        <f>AVERAGE(B3:B22)</f>
        <v>2.2</v>
      </c>
      <c r="C23">
        <f>AVERAGE(C3:C22)</f>
        <v>2.85</v>
      </c>
      <c r="D23">
        <f>AVERAGE(D3:D22)</f>
        <v>2.1</v>
      </c>
      <c r="E23">
        <f aca="true" t="shared" si="0" ref="E23:O23">AVERAGE(E3:E22)</f>
        <v>2.8</v>
      </c>
      <c r="F23">
        <f t="shared" si="0"/>
        <v>2.1</v>
      </c>
      <c r="G23">
        <f t="shared" si="0"/>
        <v>2.85</v>
      </c>
      <c r="H23">
        <f t="shared" si="0"/>
        <v>2.1</v>
      </c>
      <c r="I23">
        <f t="shared" si="0"/>
        <v>2.85</v>
      </c>
      <c r="J23">
        <f t="shared" si="0"/>
        <v>2.05</v>
      </c>
      <c r="K23">
        <f t="shared" si="0"/>
        <v>2.85</v>
      </c>
      <c r="L23">
        <f t="shared" si="0"/>
        <v>1.8</v>
      </c>
      <c r="M23">
        <f t="shared" si="0"/>
        <v>2.75</v>
      </c>
      <c r="N23">
        <f t="shared" si="0"/>
        <v>1.6</v>
      </c>
      <c r="O23">
        <f t="shared" si="0"/>
        <v>2.55</v>
      </c>
    </row>
    <row r="24" spans="1:15" ht="15">
      <c r="A24" t="s">
        <v>142</v>
      </c>
      <c r="B24" s="19">
        <f>STDEV(B3:B22)</f>
        <v>0.4103913408340618</v>
      </c>
      <c r="C24" s="19">
        <f>STDEV(C3:C22)</f>
        <v>0.3663475485325241</v>
      </c>
      <c r="D24" s="19">
        <f aca="true" t="shared" si="1" ref="D24:O24">STDEV(D3:D22)</f>
        <v>0.7181848464596078</v>
      </c>
      <c r="E24" s="19">
        <f t="shared" si="1"/>
        <v>0.5231483637805964</v>
      </c>
      <c r="F24" s="19">
        <f t="shared" si="1"/>
        <v>0.7181848464596078</v>
      </c>
      <c r="G24" s="19">
        <f t="shared" si="1"/>
        <v>0.3663475485325241</v>
      </c>
      <c r="H24" s="19">
        <f t="shared" si="1"/>
        <v>0.7181848464596078</v>
      </c>
      <c r="I24" s="19">
        <f t="shared" si="1"/>
        <v>0.3663475485325241</v>
      </c>
      <c r="J24" s="19">
        <f t="shared" si="1"/>
        <v>0.6863327411532598</v>
      </c>
      <c r="K24" s="19">
        <f t="shared" si="1"/>
        <v>0.3663475485325241</v>
      </c>
      <c r="L24" s="19">
        <f t="shared" si="1"/>
        <v>0.6958523739384594</v>
      </c>
      <c r="M24" s="19">
        <f t="shared" si="1"/>
        <v>0.4442616583193193</v>
      </c>
      <c r="N24" s="19">
        <f t="shared" si="1"/>
        <v>0.6805570473787205</v>
      </c>
      <c r="O24" s="19">
        <f t="shared" si="1"/>
        <v>0.6863327411532593</v>
      </c>
    </row>
    <row r="25" spans="1:14" ht="15">
      <c r="A25" t="s">
        <v>143</v>
      </c>
      <c r="B25" s="20">
        <v>5.2891</v>
      </c>
      <c r="D25" s="20">
        <v>3.5242</v>
      </c>
      <c r="F25" s="20">
        <v>4.1619</v>
      </c>
      <c r="H25">
        <v>4.16</v>
      </c>
      <c r="J25" s="20">
        <v>4.6014</v>
      </c>
      <c r="L25" s="20">
        <v>5.1462</v>
      </c>
      <c r="N25" s="20">
        <v>4.3952</v>
      </c>
    </row>
    <row r="26" spans="1:15" ht="15">
      <c r="A26" t="s">
        <v>144</v>
      </c>
      <c r="B26" t="s">
        <v>145</v>
      </c>
      <c r="C26" t="s">
        <v>145</v>
      </c>
      <c r="D26" t="s">
        <v>145</v>
      </c>
      <c r="E26" t="s">
        <v>145</v>
      </c>
      <c r="F26" t="s">
        <v>145</v>
      </c>
      <c r="G26" t="s">
        <v>145</v>
      </c>
      <c r="H26" t="s">
        <v>145</v>
      </c>
      <c r="I26" t="s">
        <v>145</v>
      </c>
      <c r="J26" t="s">
        <v>145</v>
      </c>
      <c r="K26" t="s">
        <v>145</v>
      </c>
      <c r="L26" t="s">
        <v>145</v>
      </c>
      <c r="M26" t="s">
        <v>145</v>
      </c>
      <c r="N26" t="s">
        <v>145</v>
      </c>
      <c r="O26" t="s">
        <v>145</v>
      </c>
    </row>
    <row r="27" spans="2:15" ht="15">
      <c r="B27">
        <f>SUM(B3:B22)</f>
        <v>44</v>
      </c>
      <c r="C27">
        <f>SUM(C3:C22)</f>
        <v>57</v>
      </c>
      <c r="D27">
        <f aca="true" t="shared" si="2" ref="D27:O27">SUM(D3:D22)</f>
        <v>42</v>
      </c>
      <c r="E27">
        <f t="shared" si="2"/>
        <v>56</v>
      </c>
      <c r="F27">
        <f t="shared" si="2"/>
        <v>42</v>
      </c>
      <c r="G27">
        <f t="shared" si="2"/>
        <v>57</v>
      </c>
      <c r="H27">
        <f t="shared" si="2"/>
        <v>42</v>
      </c>
      <c r="I27">
        <f t="shared" si="2"/>
        <v>57</v>
      </c>
      <c r="J27">
        <f t="shared" si="2"/>
        <v>41</v>
      </c>
      <c r="K27">
        <f t="shared" si="2"/>
        <v>57</v>
      </c>
      <c r="L27">
        <f t="shared" si="2"/>
        <v>36</v>
      </c>
      <c r="M27">
        <f t="shared" si="2"/>
        <v>55</v>
      </c>
      <c r="N27">
        <f t="shared" si="2"/>
        <v>32</v>
      </c>
      <c r="O27">
        <f t="shared" si="2"/>
        <v>51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Constellation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 Yaruan</dc:creator>
  <cp:keywords/>
  <dc:description/>
  <cp:lastModifiedBy>SUNY Oswego</cp:lastModifiedBy>
  <dcterms:created xsi:type="dcterms:W3CDTF">2013-07-23T19:52:26Z</dcterms:created>
  <dcterms:modified xsi:type="dcterms:W3CDTF">2013-09-01T21:05:42Z</dcterms:modified>
  <cp:category/>
  <cp:version/>
  <cp:contentType/>
  <cp:contentStatus/>
</cp:coreProperties>
</file>